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OZPOČTOVÁNÍ\ROZPOČTY 2021\MORAWITZ\Horácké nám._ZTI\"/>
    </mc:Choice>
  </mc:AlternateContent>
  <xr:revisionPtr revIDLastSave="0" documentId="8_{7004A045-2C9C-4AA1-8880-C7517CB9B182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Pol'!$A$1:$X$313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16" i="1" s="1"/>
  <c r="G42" i="1"/>
  <c r="H42" i="1" s="1"/>
  <c r="I42" i="1" s="1"/>
  <c r="F42" i="1"/>
  <c r="G41" i="1"/>
  <c r="F41" i="1"/>
  <c r="G39" i="1"/>
  <c r="F39" i="1"/>
  <c r="G312" i="12"/>
  <c r="BA105" i="12"/>
  <c r="BA103" i="12"/>
  <c r="BA60" i="12"/>
  <c r="BA13" i="12"/>
  <c r="BA10" i="12"/>
  <c r="G8" i="12"/>
  <c r="O8" i="12"/>
  <c r="G9" i="12"/>
  <c r="I9" i="12"/>
  <c r="I8" i="12" s="1"/>
  <c r="K9" i="12"/>
  <c r="K8" i="12" s="1"/>
  <c r="M9" i="12"/>
  <c r="M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I16" i="12"/>
  <c r="I15" i="12" s="1"/>
  <c r="K16" i="12"/>
  <c r="K15" i="12" s="1"/>
  <c r="M16" i="12"/>
  <c r="O16" i="12"/>
  <c r="Q16" i="12"/>
  <c r="Q15" i="12" s="1"/>
  <c r="V16" i="12"/>
  <c r="G18" i="12"/>
  <c r="M18" i="12" s="1"/>
  <c r="I18" i="12"/>
  <c r="K18" i="12"/>
  <c r="O18" i="12"/>
  <c r="Q18" i="12"/>
  <c r="V18" i="12"/>
  <c r="V15" i="12" s="1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O15" i="12" s="1"/>
  <c r="Q23" i="12"/>
  <c r="V23" i="12"/>
  <c r="G24" i="12"/>
  <c r="I24" i="12"/>
  <c r="K24" i="12"/>
  <c r="M24" i="12"/>
  <c r="O24" i="12"/>
  <c r="Q24" i="12"/>
  <c r="V24" i="12"/>
  <c r="G27" i="12"/>
  <c r="I27" i="12"/>
  <c r="I26" i="12" s="1"/>
  <c r="K27" i="12"/>
  <c r="M27" i="12"/>
  <c r="O27" i="12"/>
  <c r="Q27" i="12"/>
  <c r="Q26" i="12" s="1"/>
  <c r="V27" i="12"/>
  <c r="G29" i="12"/>
  <c r="G26" i="12" s="1"/>
  <c r="I29" i="12"/>
  <c r="K29" i="12"/>
  <c r="O29" i="12"/>
  <c r="O26" i="12" s="1"/>
  <c r="Q29" i="12"/>
  <c r="V29" i="12"/>
  <c r="G31" i="12"/>
  <c r="I31" i="12"/>
  <c r="K31" i="12"/>
  <c r="M31" i="12"/>
  <c r="O31" i="12"/>
  <c r="Q31" i="12"/>
  <c r="V31" i="12"/>
  <c r="G33" i="12"/>
  <c r="M33" i="12" s="1"/>
  <c r="I33" i="12"/>
  <c r="K33" i="12"/>
  <c r="K26" i="12" s="1"/>
  <c r="O33" i="12"/>
  <c r="Q33" i="12"/>
  <c r="V33" i="12"/>
  <c r="V26" i="12" s="1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6" i="12"/>
  <c r="I56" i="12"/>
  <c r="K56" i="12"/>
  <c r="M56" i="12"/>
  <c r="O56" i="12"/>
  <c r="Q56" i="12"/>
  <c r="V56" i="12"/>
  <c r="G59" i="12"/>
  <c r="M59" i="12" s="1"/>
  <c r="I59" i="12"/>
  <c r="K59" i="12"/>
  <c r="O59" i="12"/>
  <c r="Q59" i="12"/>
  <c r="V59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70" i="12"/>
  <c r="I70" i="12"/>
  <c r="I69" i="12" s="1"/>
  <c r="K70" i="12"/>
  <c r="M70" i="12"/>
  <c r="O70" i="12"/>
  <c r="Q70" i="12"/>
  <c r="Q69" i="12" s="1"/>
  <c r="V70" i="12"/>
  <c r="G72" i="12"/>
  <c r="M72" i="12" s="1"/>
  <c r="I72" i="12"/>
  <c r="K72" i="12"/>
  <c r="K69" i="12" s="1"/>
  <c r="O72" i="12"/>
  <c r="O69" i="12" s="1"/>
  <c r="Q72" i="12"/>
  <c r="V72" i="12"/>
  <c r="G74" i="12"/>
  <c r="I74" i="12"/>
  <c r="K74" i="12"/>
  <c r="M74" i="12"/>
  <c r="O74" i="12"/>
  <c r="Q74" i="12"/>
  <c r="V74" i="12"/>
  <c r="G76" i="12"/>
  <c r="M76" i="12" s="1"/>
  <c r="I76" i="12"/>
  <c r="K76" i="12"/>
  <c r="O76" i="12"/>
  <c r="Q76" i="12"/>
  <c r="V76" i="12"/>
  <c r="V69" i="12" s="1"/>
  <c r="G79" i="12"/>
  <c r="I79" i="12"/>
  <c r="K79" i="12"/>
  <c r="M79" i="12"/>
  <c r="O79" i="12"/>
  <c r="Q79" i="12"/>
  <c r="V79" i="12"/>
  <c r="G81" i="12"/>
  <c r="M81" i="12" s="1"/>
  <c r="I81" i="12"/>
  <c r="K81" i="12"/>
  <c r="O81" i="12"/>
  <c r="Q81" i="12"/>
  <c r="V81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5" i="12"/>
  <c r="M95" i="12" s="1"/>
  <c r="I95" i="12"/>
  <c r="K95" i="12"/>
  <c r="O95" i="12"/>
  <c r="Q95" i="12"/>
  <c r="V95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Q101" i="12"/>
  <c r="G102" i="12"/>
  <c r="G101" i="12" s="1"/>
  <c r="I102" i="12"/>
  <c r="K102" i="12"/>
  <c r="K101" i="12" s="1"/>
  <c r="O102" i="12"/>
  <c r="O101" i="12" s="1"/>
  <c r="Q102" i="12"/>
  <c r="V102" i="12"/>
  <c r="V101" i="12" s="1"/>
  <c r="G104" i="12"/>
  <c r="I104" i="12"/>
  <c r="I101" i="12" s="1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9" i="12"/>
  <c r="M109" i="12" s="1"/>
  <c r="I109" i="12"/>
  <c r="K109" i="12"/>
  <c r="K108" i="12" s="1"/>
  <c r="O109" i="12"/>
  <c r="O108" i="12" s="1"/>
  <c r="Q109" i="12"/>
  <c r="V109" i="12"/>
  <c r="V108" i="12" s="1"/>
  <c r="G111" i="12"/>
  <c r="I111" i="12"/>
  <c r="K111" i="12"/>
  <c r="M111" i="12"/>
  <c r="O111" i="12"/>
  <c r="Q111" i="12"/>
  <c r="Q108" i="12" s="1"/>
  <c r="V111" i="12"/>
  <c r="G113" i="12"/>
  <c r="I113" i="12"/>
  <c r="K113" i="12"/>
  <c r="M113" i="12"/>
  <c r="O113" i="12"/>
  <c r="Q113" i="12"/>
  <c r="V113" i="12"/>
  <c r="G115" i="12"/>
  <c r="I115" i="12"/>
  <c r="K115" i="12"/>
  <c r="M115" i="12"/>
  <c r="O115" i="12"/>
  <c r="Q115" i="12"/>
  <c r="V115" i="12"/>
  <c r="G117" i="12"/>
  <c r="M117" i="12" s="1"/>
  <c r="I117" i="12"/>
  <c r="K117" i="12"/>
  <c r="O117" i="12"/>
  <c r="Q117" i="12"/>
  <c r="V117" i="12"/>
  <c r="G120" i="12"/>
  <c r="I120" i="12"/>
  <c r="K120" i="12"/>
  <c r="M120" i="12"/>
  <c r="O120" i="12"/>
  <c r="Q120" i="12"/>
  <c r="V120" i="12"/>
  <c r="G123" i="12"/>
  <c r="M123" i="12" s="1"/>
  <c r="I123" i="12"/>
  <c r="K123" i="12"/>
  <c r="O123" i="12"/>
  <c r="Q123" i="12"/>
  <c r="V123" i="12"/>
  <c r="G126" i="12"/>
  <c r="M126" i="12" s="1"/>
  <c r="I126" i="12"/>
  <c r="I108" i="12" s="1"/>
  <c r="K126" i="12"/>
  <c r="O126" i="12"/>
  <c r="Q126" i="12"/>
  <c r="V126" i="12"/>
  <c r="G130" i="12"/>
  <c r="M130" i="12" s="1"/>
  <c r="I130" i="12"/>
  <c r="K130" i="12"/>
  <c r="O130" i="12"/>
  <c r="Q130" i="12"/>
  <c r="V130" i="12"/>
  <c r="G134" i="12"/>
  <c r="I134" i="12"/>
  <c r="K134" i="12"/>
  <c r="M134" i="12"/>
  <c r="O134" i="12"/>
  <c r="Q134" i="12"/>
  <c r="V134" i="12"/>
  <c r="G138" i="12"/>
  <c r="I138" i="12"/>
  <c r="K138" i="12"/>
  <c r="M138" i="12"/>
  <c r="O138" i="12"/>
  <c r="Q138" i="12"/>
  <c r="V138" i="12"/>
  <c r="G142" i="12"/>
  <c r="I142" i="12"/>
  <c r="K142" i="12"/>
  <c r="M142" i="12"/>
  <c r="O142" i="12"/>
  <c r="Q142" i="12"/>
  <c r="V142" i="12"/>
  <c r="G146" i="12"/>
  <c r="M146" i="12" s="1"/>
  <c r="I146" i="12"/>
  <c r="K146" i="12"/>
  <c r="O146" i="12"/>
  <c r="Q146" i="12"/>
  <c r="V146" i="12"/>
  <c r="G149" i="12"/>
  <c r="I149" i="12"/>
  <c r="K149" i="12"/>
  <c r="M149" i="12"/>
  <c r="O149" i="12"/>
  <c r="Q149" i="12"/>
  <c r="V149" i="12"/>
  <c r="G152" i="12"/>
  <c r="M152" i="12" s="1"/>
  <c r="I152" i="12"/>
  <c r="K152" i="12"/>
  <c r="O152" i="12"/>
  <c r="Q152" i="12"/>
  <c r="V152" i="12"/>
  <c r="G155" i="12"/>
  <c r="M155" i="12" s="1"/>
  <c r="I155" i="12"/>
  <c r="K155" i="12"/>
  <c r="O155" i="12"/>
  <c r="Q155" i="12"/>
  <c r="V155" i="12"/>
  <c r="G157" i="12"/>
  <c r="M157" i="12" s="1"/>
  <c r="I157" i="12"/>
  <c r="K157" i="12"/>
  <c r="O157" i="12"/>
  <c r="Q157" i="12"/>
  <c r="V157" i="12"/>
  <c r="G159" i="12"/>
  <c r="I159" i="12"/>
  <c r="K159" i="12"/>
  <c r="M159" i="12"/>
  <c r="O159" i="12"/>
  <c r="Q159" i="12"/>
  <c r="V159" i="12"/>
  <c r="G161" i="12"/>
  <c r="I161" i="12"/>
  <c r="K161" i="12"/>
  <c r="M161" i="12"/>
  <c r="O161" i="12"/>
  <c r="Q161" i="12"/>
  <c r="V161" i="12"/>
  <c r="G162" i="12"/>
  <c r="I162" i="12"/>
  <c r="K162" i="12"/>
  <c r="M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I164" i="12"/>
  <c r="K164" i="12"/>
  <c r="M164" i="12"/>
  <c r="O164" i="12"/>
  <c r="Q164" i="12"/>
  <c r="V164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70" i="12"/>
  <c r="I170" i="12"/>
  <c r="K170" i="12"/>
  <c r="M170" i="12"/>
  <c r="O170" i="12"/>
  <c r="Q170" i="12"/>
  <c r="V170" i="12"/>
  <c r="G171" i="12"/>
  <c r="I171" i="12"/>
  <c r="K171" i="12"/>
  <c r="M171" i="12"/>
  <c r="O171" i="12"/>
  <c r="Q171" i="12"/>
  <c r="V171" i="12"/>
  <c r="G172" i="12"/>
  <c r="I172" i="12"/>
  <c r="K172" i="12"/>
  <c r="M172" i="12"/>
  <c r="O172" i="12"/>
  <c r="Q172" i="12"/>
  <c r="V172" i="12"/>
  <c r="G173" i="12"/>
  <c r="M173" i="12" s="1"/>
  <c r="I173" i="12"/>
  <c r="K173" i="12"/>
  <c r="O173" i="12"/>
  <c r="Q173" i="12"/>
  <c r="V173" i="12"/>
  <c r="G176" i="12"/>
  <c r="G175" i="12" s="1"/>
  <c r="I176" i="12"/>
  <c r="K176" i="12"/>
  <c r="K175" i="12" s="1"/>
  <c r="O176" i="12"/>
  <c r="O175" i="12" s="1"/>
  <c r="Q176" i="12"/>
  <c r="V176" i="12"/>
  <c r="G178" i="12"/>
  <c r="M178" i="12" s="1"/>
  <c r="I178" i="12"/>
  <c r="I175" i="12" s="1"/>
  <c r="K178" i="12"/>
  <c r="O178" i="12"/>
  <c r="Q178" i="12"/>
  <c r="V178" i="12"/>
  <c r="G180" i="12"/>
  <c r="M180" i="12" s="1"/>
  <c r="I180" i="12"/>
  <c r="K180" i="12"/>
  <c r="O180" i="12"/>
  <c r="Q180" i="12"/>
  <c r="V180" i="12"/>
  <c r="G182" i="12"/>
  <c r="I182" i="12"/>
  <c r="K182" i="12"/>
  <c r="M182" i="12"/>
  <c r="O182" i="12"/>
  <c r="Q182" i="12"/>
  <c r="Q175" i="12" s="1"/>
  <c r="V182" i="12"/>
  <c r="G184" i="12"/>
  <c r="I184" i="12"/>
  <c r="K184" i="12"/>
  <c r="M184" i="12"/>
  <c r="O184" i="12"/>
  <c r="Q184" i="12"/>
  <c r="V184" i="12"/>
  <c r="G186" i="12"/>
  <c r="I186" i="12"/>
  <c r="K186" i="12"/>
  <c r="M186" i="12"/>
  <c r="O186" i="12"/>
  <c r="Q186" i="12"/>
  <c r="V186" i="12"/>
  <c r="G188" i="12"/>
  <c r="M188" i="12" s="1"/>
  <c r="I188" i="12"/>
  <c r="K188" i="12"/>
  <c r="O188" i="12"/>
  <c r="Q188" i="12"/>
  <c r="V188" i="12"/>
  <c r="V175" i="12" s="1"/>
  <c r="G190" i="12"/>
  <c r="I190" i="12"/>
  <c r="K190" i="12"/>
  <c r="M190" i="12"/>
  <c r="O190" i="12"/>
  <c r="Q190" i="12"/>
  <c r="V190" i="12"/>
  <c r="G193" i="12"/>
  <c r="M193" i="12" s="1"/>
  <c r="I193" i="12"/>
  <c r="K193" i="12"/>
  <c r="O193" i="12"/>
  <c r="Q193" i="12"/>
  <c r="V193" i="12"/>
  <c r="G199" i="12"/>
  <c r="M199" i="12" s="1"/>
  <c r="I199" i="12"/>
  <c r="K199" i="12"/>
  <c r="O199" i="12"/>
  <c r="Q199" i="12"/>
  <c r="V199" i="12"/>
  <c r="G205" i="12"/>
  <c r="M205" i="12" s="1"/>
  <c r="I205" i="12"/>
  <c r="K205" i="12"/>
  <c r="O205" i="12"/>
  <c r="Q205" i="12"/>
  <c r="V205" i="12"/>
  <c r="G210" i="12"/>
  <c r="I210" i="12"/>
  <c r="K210" i="12"/>
  <c r="M210" i="12"/>
  <c r="O210" i="12"/>
  <c r="Q210" i="12"/>
  <c r="V210" i="12"/>
  <c r="G215" i="12"/>
  <c r="I215" i="12"/>
  <c r="K215" i="12"/>
  <c r="M215" i="12"/>
  <c r="O215" i="12"/>
  <c r="Q215" i="12"/>
  <c r="V215" i="12"/>
  <c r="G217" i="12"/>
  <c r="I217" i="12"/>
  <c r="K217" i="12"/>
  <c r="M217" i="12"/>
  <c r="O217" i="12"/>
  <c r="Q217" i="12"/>
  <c r="V217" i="12"/>
  <c r="G219" i="12"/>
  <c r="M219" i="12" s="1"/>
  <c r="I219" i="12"/>
  <c r="K219" i="12"/>
  <c r="O219" i="12"/>
  <c r="Q219" i="12"/>
  <c r="V219" i="12"/>
  <c r="G221" i="12"/>
  <c r="I221" i="12"/>
  <c r="K221" i="12"/>
  <c r="M221" i="12"/>
  <c r="O221" i="12"/>
  <c r="Q221" i="12"/>
  <c r="V221" i="12"/>
  <c r="G224" i="12"/>
  <c r="M224" i="12" s="1"/>
  <c r="I224" i="12"/>
  <c r="K224" i="12"/>
  <c r="O224" i="12"/>
  <c r="Q224" i="12"/>
  <c r="V224" i="12"/>
  <c r="G227" i="12"/>
  <c r="M227" i="12" s="1"/>
  <c r="I227" i="12"/>
  <c r="K227" i="12"/>
  <c r="O227" i="12"/>
  <c r="Q227" i="12"/>
  <c r="V227" i="12"/>
  <c r="G230" i="12"/>
  <c r="M230" i="12" s="1"/>
  <c r="I230" i="12"/>
  <c r="K230" i="12"/>
  <c r="O230" i="12"/>
  <c r="Q230" i="12"/>
  <c r="V230" i="12"/>
  <c r="G233" i="12"/>
  <c r="I233" i="12"/>
  <c r="K233" i="12"/>
  <c r="M233" i="12"/>
  <c r="O233" i="12"/>
  <c r="Q233" i="12"/>
  <c r="V233" i="12"/>
  <c r="G234" i="12"/>
  <c r="I234" i="12"/>
  <c r="K234" i="12"/>
  <c r="M234" i="12"/>
  <c r="O234" i="12"/>
  <c r="Q234" i="12"/>
  <c r="V234" i="12"/>
  <c r="G236" i="12"/>
  <c r="I236" i="12"/>
  <c r="K236" i="12"/>
  <c r="M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I238" i="12"/>
  <c r="K238" i="12"/>
  <c r="M238" i="12"/>
  <c r="O238" i="12"/>
  <c r="Q238" i="12"/>
  <c r="V238" i="12"/>
  <c r="G239" i="12"/>
  <c r="M239" i="12" s="1"/>
  <c r="I239" i="12"/>
  <c r="K239" i="12"/>
  <c r="O239" i="12"/>
  <c r="Q239" i="12"/>
  <c r="V239" i="12"/>
  <c r="G242" i="12"/>
  <c r="M242" i="12" s="1"/>
  <c r="I242" i="12"/>
  <c r="K242" i="12"/>
  <c r="O242" i="12"/>
  <c r="Q242" i="12"/>
  <c r="V242" i="12"/>
  <c r="G244" i="12"/>
  <c r="M244" i="12" s="1"/>
  <c r="I244" i="12"/>
  <c r="K244" i="12"/>
  <c r="O244" i="12"/>
  <c r="Q244" i="12"/>
  <c r="V244" i="12"/>
  <c r="G246" i="12"/>
  <c r="I246" i="12"/>
  <c r="K246" i="12"/>
  <c r="M246" i="12"/>
  <c r="O246" i="12"/>
  <c r="Q246" i="12"/>
  <c r="V246" i="12"/>
  <c r="G249" i="12"/>
  <c r="I249" i="12"/>
  <c r="K249" i="12"/>
  <c r="M249" i="12"/>
  <c r="O249" i="12"/>
  <c r="Q249" i="12"/>
  <c r="V249" i="12"/>
  <c r="G252" i="12"/>
  <c r="G251" i="12" s="1"/>
  <c r="I252" i="12"/>
  <c r="K252" i="12"/>
  <c r="K251" i="12" s="1"/>
  <c r="O252" i="12"/>
  <c r="Q252" i="12"/>
  <c r="Q251" i="12" s="1"/>
  <c r="V252" i="12"/>
  <c r="V251" i="12" s="1"/>
  <c r="G253" i="12"/>
  <c r="I253" i="12"/>
  <c r="I251" i="12" s="1"/>
  <c r="K253" i="12"/>
  <c r="M253" i="12"/>
  <c r="O253" i="12"/>
  <c r="Q253" i="12"/>
  <c r="V253" i="12"/>
  <c r="G254" i="12"/>
  <c r="M254" i="12" s="1"/>
  <c r="I254" i="12"/>
  <c r="K254" i="12"/>
  <c r="O254" i="12"/>
  <c r="Q254" i="12"/>
  <c r="V254" i="12"/>
  <c r="G255" i="12"/>
  <c r="M255" i="12" s="1"/>
  <c r="I255" i="12"/>
  <c r="K255" i="12"/>
  <c r="O255" i="12"/>
  <c r="Q255" i="12"/>
  <c r="V255" i="12"/>
  <c r="G256" i="12"/>
  <c r="M256" i="12" s="1"/>
  <c r="I256" i="12"/>
  <c r="K256" i="12"/>
  <c r="O256" i="12"/>
  <c r="Q256" i="12"/>
  <c r="V256" i="12"/>
  <c r="G258" i="12"/>
  <c r="I258" i="12"/>
  <c r="K258" i="12"/>
  <c r="M258" i="12"/>
  <c r="O258" i="12"/>
  <c r="Q258" i="12"/>
  <c r="V258" i="12"/>
  <c r="G259" i="12"/>
  <c r="I259" i="12"/>
  <c r="K259" i="12"/>
  <c r="M259" i="12"/>
  <c r="O259" i="12"/>
  <c r="O251" i="12" s="1"/>
  <c r="Q259" i="12"/>
  <c r="V259" i="12"/>
  <c r="G260" i="12"/>
  <c r="I260" i="12"/>
  <c r="K260" i="12"/>
  <c r="M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I262" i="12"/>
  <c r="K262" i="12"/>
  <c r="M262" i="12"/>
  <c r="O262" i="12"/>
  <c r="Q262" i="12"/>
  <c r="V262" i="12"/>
  <c r="G264" i="12"/>
  <c r="M264" i="12" s="1"/>
  <c r="I264" i="12"/>
  <c r="K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M266" i="12" s="1"/>
  <c r="I266" i="12"/>
  <c r="K266" i="12"/>
  <c r="O266" i="12"/>
  <c r="Q266" i="12"/>
  <c r="V266" i="12"/>
  <c r="G267" i="12"/>
  <c r="I267" i="12"/>
  <c r="K267" i="12"/>
  <c r="M267" i="12"/>
  <c r="O267" i="12"/>
  <c r="Q267" i="12"/>
  <c r="V267" i="12"/>
  <c r="G268" i="12"/>
  <c r="I268" i="12"/>
  <c r="K268" i="12"/>
  <c r="M268" i="12"/>
  <c r="O268" i="12"/>
  <c r="Q268" i="12"/>
  <c r="V268" i="12"/>
  <c r="G270" i="12"/>
  <c r="I270" i="12"/>
  <c r="K270" i="12"/>
  <c r="M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I272" i="12"/>
  <c r="K272" i="12"/>
  <c r="M272" i="12"/>
  <c r="O272" i="12"/>
  <c r="Q272" i="12"/>
  <c r="V272" i="12"/>
  <c r="G273" i="12"/>
  <c r="M273" i="12" s="1"/>
  <c r="I273" i="12"/>
  <c r="K273" i="12"/>
  <c r="O273" i="12"/>
  <c r="Q273" i="12"/>
  <c r="V273" i="12"/>
  <c r="G274" i="12"/>
  <c r="M274" i="12" s="1"/>
  <c r="I274" i="12"/>
  <c r="K274" i="12"/>
  <c r="O274" i="12"/>
  <c r="Q274" i="12"/>
  <c r="V274" i="12"/>
  <c r="G275" i="12"/>
  <c r="M275" i="12" s="1"/>
  <c r="I275" i="12"/>
  <c r="K275" i="12"/>
  <c r="O275" i="12"/>
  <c r="Q275" i="12"/>
  <c r="V275" i="12"/>
  <c r="G276" i="12"/>
  <c r="I276" i="12"/>
  <c r="K276" i="12"/>
  <c r="M276" i="12"/>
  <c r="O276" i="12"/>
  <c r="Q276" i="12"/>
  <c r="V276" i="12"/>
  <c r="G277" i="12"/>
  <c r="I277" i="12"/>
  <c r="K277" i="12"/>
  <c r="M277" i="12"/>
  <c r="O277" i="12"/>
  <c r="Q277" i="12"/>
  <c r="V277" i="12"/>
  <c r="G278" i="12"/>
  <c r="I278" i="12"/>
  <c r="K278" i="12"/>
  <c r="M278" i="12"/>
  <c r="O278" i="12"/>
  <c r="Q278" i="12"/>
  <c r="V278" i="12"/>
  <c r="G279" i="12"/>
  <c r="M279" i="12" s="1"/>
  <c r="I279" i="12"/>
  <c r="K279" i="12"/>
  <c r="O279" i="12"/>
  <c r="Q279" i="12"/>
  <c r="V279" i="12"/>
  <c r="V281" i="12"/>
  <c r="G282" i="12"/>
  <c r="G281" i="12" s="1"/>
  <c r="I282" i="12"/>
  <c r="K282" i="12"/>
  <c r="K281" i="12" s="1"/>
  <c r="O282" i="12"/>
  <c r="O281" i="12" s="1"/>
  <c r="Q282" i="12"/>
  <c r="V282" i="12"/>
  <c r="G284" i="12"/>
  <c r="M284" i="12" s="1"/>
  <c r="I284" i="12"/>
  <c r="I281" i="12" s="1"/>
  <c r="K284" i="12"/>
  <c r="O284" i="12"/>
  <c r="Q284" i="12"/>
  <c r="Q281" i="12" s="1"/>
  <c r="V284" i="12"/>
  <c r="G285" i="12"/>
  <c r="M285" i="12" s="1"/>
  <c r="I285" i="12"/>
  <c r="K285" i="12"/>
  <c r="O285" i="12"/>
  <c r="Q285" i="12"/>
  <c r="V285" i="12"/>
  <c r="G288" i="12"/>
  <c r="G287" i="12" s="1"/>
  <c r="I288" i="12"/>
  <c r="K288" i="12"/>
  <c r="M288" i="12"/>
  <c r="O288" i="12"/>
  <c r="O287" i="12" s="1"/>
  <c r="Q288" i="12"/>
  <c r="V288" i="12"/>
  <c r="V287" i="12" s="1"/>
  <c r="G290" i="12"/>
  <c r="I290" i="12"/>
  <c r="I287" i="12" s="1"/>
  <c r="K290" i="12"/>
  <c r="M290" i="12"/>
  <c r="O290" i="12"/>
  <c r="Q290" i="12"/>
  <c r="Q287" i="12" s="1"/>
  <c r="V290" i="12"/>
  <c r="G294" i="12"/>
  <c r="M294" i="12" s="1"/>
  <c r="I294" i="12"/>
  <c r="K294" i="12"/>
  <c r="O294" i="12"/>
  <c r="Q294" i="12"/>
  <c r="V294" i="12"/>
  <c r="G298" i="12"/>
  <c r="I298" i="12"/>
  <c r="K298" i="12"/>
  <c r="M298" i="12"/>
  <c r="O298" i="12"/>
  <c r="Q298" i="12"/>
  <c r="V298" i="12"/>
  <c r="G301" i="12"/>
  <c r="M301" i="12" s="1"/>
  <c r="I301" i="12"/>
  <c r="K301" i="12"/>
  <c r="O301" i="12"/>
  <c r="Q301" i="12"/>
  <c r="V301" i="12"/>
  <c r="G304" i="12"/>
  <c r="M304" i="12" s="1"/>
  <c r="I304" i="12"/>
  <c r="K304" i="12"/>
  <c r="O304" i="12"/>
  <c r="Q304" i="12"/>
  <c r="V304" i="12"/>
  <c r="G307" i="12"/>
  <c r="M307" i="12" s="1"/>
  <c r="I307" i="12"/>
  <c r="K307" i="12"/>
  <c r="K287" i="12" s="1"/>
  <c r="O307" i="12"/>
  <c r="Q307" i="12"/>
  <c r="V307" i="12"/>
  <c r="G309" i="12"/>
  <c r="I309" i="12"/>
  <c r="K309" i="12"/>
  <c r="M309" i="12"/>
  <c r="O309" i="12"/>
  <c r="Q309" i="12"/>
  <c r="V309" i="12"/>
  <c r="AE312" i="12"/>
  <c r="AF312" i="12"/>
  <c r="I20" i="1"/>
  <c r="I19" i="1"/>
  <c r="I18" i="1"/>
  <c r="I17" i="1"/>
  <c r="F43" i="1"/>
  <c r="G23" i="1" s="1"/>
  <c r="G43" i="1"/>
  <c r="G25" i="1" s="1"/>
  <c r="A25" i="1" s="1"/>
  <c r="A26" i="1" s="1"/>
  <c r="G26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I60" i="1" l="1"/>
  <c r="A23" i="1"/>
  <c r="A24" i="1" s="1"/>
  <c r="G24" i="1" s="1"/>
  <c r="A27" i="1" s="1"/>
  <c r="A29" i="1" s="1"/>
  <c r="G29" i="1" s="1"/>
  <c r="G27" i="1" s="1"/>
  <c r="G28" i="1"/>
  <c r="M15" i="12"/>
  <c r="M287" i="12"/>
  <c r="M108" i="12"/>
  <c r="M69" i="12"/>
  <c r="M26" i="12"/>
  <c r="G69" i="12"/>
  <c r="G108" i="12"/>
  <c r="M252" i="12"/>
  <c r="M251" i="12" s="1"/>
  <c r="M102" i="12"/>
  <c r="M101" i="12" s="1"/>
  <c r="M29" i="12"/>
  <c r="M282" i="12"/>
  <c r="M281" i="12" s="1"/>
  <c r="M176" i="12"/>
  <c r="M175" i="12" s="1"/>
  <c r="G15" i="12"/>
  <c r="I21" i="1"/>
  <c r="I39" i="1"/>
  <c r="I43" i="1" s="1"/>
  <c r="J39" i="1" s="1"/>
  <c r="J43" i="1" s="1"/>
  <c r="J57" i="1" l="1"/>
  <c r="J56" i="1"/>
  <c r="J52" i="1"/>
  <c r="J50" i="1"/>
  <c r="J53" i="1"/>
  <c r="J59" i="1"/>
  <c r="J55" i="1"/>
  <c r="J51" i="1"/>
  <c r="J58" i="1"/>
  <c r="J54" i="1"/>
  <c r="J42" i="1"/>
  <c r="J41" i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78FB5799-3E09-49EF-8C07-D016A78FE92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B20FB14-8B6A-49E2-8751-C6E8D3B1694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<sst xmlns="http://schemas.openxmlformats.org/spreadsheetml/2006/main" count="1687" uniqueCount="515">
  <si>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</si>
  <si>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</si>
  <si>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</si>
  <si>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</si>
  <si>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</si>
  <si>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</si>
  <si>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</si>
  <si>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</si>
  <si>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</si>
  <si>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</si>
  <si>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</si>
  <si>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</si>
  <si>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</si>
  <si>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</si>
  <si>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</si>
  <si>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</si>
  <si>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</si>
  <si>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</si>
  <si>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</si>
  <si>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</si>
  <si>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</si>
  <si>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</si>
  <si>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</si>
  <si>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</si>
  <si>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</si>
  <si>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</si>
  <si>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</si>
  <si>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</si>
  <si>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</si>
  <si>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</si>
  <si>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</si>
  <si>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</si>
  <si>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</si>
  <si>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</si>
  <si>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</si>
  <si>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</si>
  <si>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</si>
  <si>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</si>
  <si>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</si>
  <si>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</si>
  <si>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</si>
  <si>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</si>
  <si>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</si>
  <si>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</si>
  <si>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Zdravotechnika</t>
  </si>
  <si>
    <t>ZTI</t>
  </si>
  <si>
    <t>Objekt:</t>
  </si>
  <si>
    <t>Rozpočet:</t>
  </si>
  <si>
    <t>MW21/13</t>
  </si>
  <si>
    <t>ZŠ Horácké náměstí 13 - rekonstrukce školní kuchyně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</si>
  <si>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</si>
  <si>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</si>
  <si>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</si>
  <si>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</si>
  <si>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</si>
  <si>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</si>
  <si>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</si>
  <si>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</si>
  <si>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6</t>
  </si>
  <si>
    <t>Úpravy povrchu, podlahy</t>
  </si>
  <si>
    <t>96</t>
  </si>
  <si>
    <t>Bourání konstrukcí</t>
  </si>
  <si>
    <t>700B</t>
  </si>
  <si>
    <t>Demontáže</t>
  </si>
  <si>
    <t>715</t>
  </si>
  <si>
    <t>Izolace chemické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</si>
  <si>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</si>
  <si>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</si>
  <si>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</si>
  <si>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</si>
  <si>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</si>
  <si>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</si>
  <si>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</si>
  <si>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</si>
  <si>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</si>
  <si>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</si>
  <si>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</si>
  <si>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</si>
  <si>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</si>
  <si>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</si>
  <si>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</si>
  <si>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</si>
  <si>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</si>
  <si>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</si>
  <si>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</si>
  <si>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</si>
  <si>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</si>
  <si>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</si>
  <si>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</si>
  <si>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</si>
  <si>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</si>
  <si>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</si>
  <si>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</si>
  <si>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</si>
  <si>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</si>
  <si>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</si>
  <si>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</si>
  <si>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</si>
  <si>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</si>
  <si>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</si>
  <si>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</si>
  <si>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</si>
  <si>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</si>
  <si>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</si>
  <si>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</si>
  <si>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</si>
  <si>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139700010RAD</t>
  </si>
  <si>
    <t>Hloubení v uzavřených prostorách v hornině 1-4, vynesení výkopku, odvoz 15 km, uložení na skládku</t>
  </si>
  <si>
    <t>m3</t>
  </si>
  <si>
    <t>AP-HSV</t>
  </si>
  <si>
    <t>RTS 21/ II</t>
  </si>
  <si>
    <t>Agregovaná položka</t>
  </si>
  <si>
    <t>POL2_</t>
  </si>
  <si>
    <t>ruční, v hornině 1 - 4, se svislým a vodorovným přemístěním nošením, s naložením na dopravní prostředek, s odvozem a uložením na skládku. Bez poplatku za skládku.</t>
  </si>
  <si>
    <t>SPI</t>
  </si>
  <si>
    <t>ležatá kanalizace : 0,4*(5+3+1)*0,5</t>
  </si>
  <si>
    <t>VV</t>
  </si>
  <si>
    <t>175100020RAD</t>
  </si>
  <si>
    <t>Obsyp potrubí štěrkopískem, dovoz ze vzdálenosti 15 000 m</t>
  </si>
  <si>
    <t>prohozenou zeminou nebo štěrkopískem, s vodorovnou přepravou k místu zásypu, uložením ve vrstvách a zhutněním.</t>
  </si>
  <si>
    <t>199000002R00</t>
  </si>
  <si>
    <t>Poplatky za skládku Poplatek za skládku horniny 1- 4</t>
  </si>
  <si>
    <t>800-1</t>
  </si>
  <si>
    <t>Vlastní</t>
  </si>
  <si>
    <t>612403385R00</t>
  </si>
  <si>
    <t>Hrubá výplň rýh ve stěnách, jakoukoliv maltou maltou ze suchých směsí_x000D_
 100 x 50 mm</t>
  </si>
  <si>
    <t>m</t>
  </si>
  <si>
    <t>801-4</t>
  </si>
  <si>
    <t>Práce</t>
  </si>
  <si>
    <t>POL1_</t>
  </si>
  <si>
    <t>jakékoliv šířky rýhy,</t>
  </si>
  <si>
    <t>631312131R00</t>
  </si>
  <si>
    <t>Doplnění mazanin betonem prostým o ploše jednotlivě přes 1 do 4 m2_x000D_
 tloušťky přes 80 mm</t>
  </si>
  <si>
    <t>prostým betonem (s dodáním hmot) bez potěru,</t>
  </si>
  <si>
    <t>2,8*0,15</t>
  </si>
  <si>
    <t>631361921RT8</t>
  </si>
  <si>
    <t>Výztuž mazanin z betonů a z lehkých betonů ze svařovaných sítí průměr drátu 8 mm, velikost oka 100/100 mm</t>
  </si>
  <si>
    <t>t</t>
  </si>
  <si>
    <t>801-1</t>
  </si>
  <si>
    <t>včetně distančních prvků</t>
  </si>
  <si>
    <t>631416213R00</t>
  </si>
  <si>
    <t>Mazanina betonová ze suché směsi tloušťky přes 120 do 240 mm pevnost v tlaku 25 MPa</t>
  </si>
  <si>
    <t>999281145R00</t>
  </si>
  <si>
    <t>Přesun hmot pro opravy a údržbu objektů pro opravy a údržbu dosavadních objektů včetně vnějších plášťů_x000D_
 výšky do 6 m, nošením</t>
  </si>
  <si>
    <t>Přesun hmot</t>
  </si>
  <si>
    <t>POL7_</t>
  </si>
  <si>
    <t>oborů 801, 803, 811 a 812</t>
  </si>
  <si>
    <t>970051020R00</t>
  </si>
  <si>
    <t>Jádrové vrtání, kruhové prostupy v železobetonu jádrové vrtání , d 20 mm</t>
  </si>
  <si>
    <t>801-3</t>
  </si>
  <si>
    <t>d20 : 33*0,3</t>
  </si>
  <si>
    <t>970051025R00</t>
  </si>
  <si>
    <t>Jádrové vrtání, kruhové prostupy v železobetonu jádrové vrtání , d 25 mm</t>
  </si>
  <si>
    <t>d25 : 10*0,3</t>
  </si>
  <si>
    <t>970051035R00</t>
  </si>
  <si>
    <t>Jádrové vrtání, kruhové prostupy v železobetonu jádrové vrtání , d 35-39 mm</t>
  </si>
  <si>
    <t>d32 : 1*0,3</t>
  </si>
  <si>
    <t>970051060R00</t>
  </si>
  <si>
    <t>Jádrové vrtání, kruhové prostupy v železobetonu jádrové vrtání , do D 60 mm</t>
  </si>
  <si>
    <t>d50 : 2*0,3</t>
  </si>
  <si>
    <t>970051080R00</t>
  </si>
  <si>
    <t>Jádrové vrtání, kruhové prostupy v železobetonu jádrové vrtání , do D 80 mm</t>
  </si>
  <si>
    <t>d75 : 21*0,3</t>
  </si>
  <si>
    <t>970051130R00</t>
  </si>
  <si>
    <t>Jádrové vrtání, kruhové prostupy v železobetonu jádrové vrtání , do D 130 mm</t>
  </si>
  <si>
    <t>d110 : 9*0,3</t>
  </si>
  <si>
    <t>970056020R00</t>
  </si>
  <si>
    <t>Jádrové vrtání, kruhové prostupy v železobetonu příplatek za jádrové vrtání do stropu, d 20 mm</t>
  </si>
  <si>
    <t>970056025R00</t>
  </si>
  <si>
    <t>Jádrové vrtání, kruhové prostupy v železobetonu příplatek za jádrové vrtání do stropu, d 25 mm</t>
  </si>
  <si>
    <t>970056039R00</t>
  </si>
  <si>
    <t>Jádrové vrtání, kruhové prostupy v železobetonu příplatek za jádrové vrtání do stropu, d 35-39 mm</t>
  </si>
  <si>
    <t>970056060R00</t>
  </si>
  <si>
    <t>Jádrové vrtání, kruhové prostupy v železobetonu příplatek za jádrové vrtání do stropu, do D 60 mm</t>
  </si>
  <si>
    <t>970056080R00</t>
  </si>
  <si>
    <t>Jádrové vrtání, kruhové prostupy v železobetonu příplatek za jádrové vrtání do stropu, do D 80 mm</t>
  </si>
  <si>
    <t>970056130R00</t>
  </si>
  <si>
    <t>Jádrové vrtání, kruhové prostupy v železobetonu příplatek za jádrové vrtání do stropu, do D 130 mm</t>
  </si>
  <si>
    <t>970057020R00</t>
  </si>
  <si>
    <t>Jádrové vrtání, kruhové prostupy v železobetonu příplatek za časté přemístění stroje jádrového vrtání, d 20 mm</t>
  </si>
  <si>
    <t>970057025R00</t>
  </si>
  <si>
    <t>Jádrové vrtání, kruhové prostupy v železobetonu příplatek za časté přemístění stroje jádrového vrtání, d 25 mm</t>
  </si>
  <si>
    <t>970057039R00</t>
  </si>
  <si>
    <t>Jádrové vrtání, kruhové prostupy v železobetonu příplatek za časté přemístění stroje jádrového vrtání, d 35-39 mm</t>
  </si>
  <si>
    <t>970057060R00</t>
  </si>
  <si>
    <t>Jádrové vrtání, kruhové prostupy v železobetonu příplatek za časté přemístění stroje jádrového vrtání, do D 60 mm</t>
  </si>
  <si>
    <t>970057080R00</t>
  </si>
  <si>
    <t>Jádrové vrtání, kruhové prostupy v železobetonu příplatek za časté přemístění stroje jádrového vrtání, do D 80 mm</t>
  </si>
  <si>
    <t>970057130R00</t>
  </si>
  <si>
    <t>Jádrové vrtání, kruhové prostupy v železobetonu příplatek za časté přemístění stroje jádrového vrtání, do D 130 mm</t>
  </si>
  <si>
    <t>970251150R00</t>
  </si>
  <si>
    <t>Řezání železobetonu hloubka řezu 150 mm</t>
  </si>
  <si>
    <t>974031153R00</t>
  </si>
  <si>
    <t>Vysekání rýh v jakémkoliv zdivu cihelném v ploše_x000D_
 do hloubky 100 mm, šířky do 100 mm</t>
  </si>
  <si>
    <t>Včetně pomocného lešení o výšce podlahy do 1900 mm a pro zatížení do 1,5 kPa  (150 kg/m2).</t>
  </si>
  <si>
    <t>POP</t>
  </si>
  <si>
    <t>Vodovod : 44</t>
  </si>
  <si>
    <t>Kanalizace : 25+15</t>
  </si>
  <si>
    <t>974031164R00</t>
  </si>
  <si>
    <t>Vysekání rýh v jakémkoliv zdivu cihelném v ploše_x000D_
 do hloubky 150 mm, šířky do 150 mm</t>
  </si>
  <si>
    <t>Kanalizace : 13</t>
  </si>
  <si>
    <t>630900030RAA</t>
  </si>
  <si>
    <t>Bourání podlahových konstrukcí vybourání dlažby a podkladního betonu, tloušťka 15 cm</t>
  </si>
  <si>
    <t>m2</t>
  </si>
  <si>
    <t>Vybourání dlažeb z dlaždic kameninových, cementových, teracových, čedičových nebo keramických tloušťky do 10 mm s jakoukoliv výplní spár, odstranění podkladů pod dlažby tloušťky 15 cm, vnitrostaveništní přesunu, svislé přemístění do výše jednoho podlaží a odvoz na skládku do 10 km.</t>
  </si>
  <si>
    <t>Položka neobsahuje poplatek za skládku pro vybouranou suť.</t>
  </si>
  <si>
    <t>979094211R00</t>
  </si>
  <si>
    <t>Nakládání nebo překládání vybourané suti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</si>
  <si>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</si>
  <si>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</si>
  <si>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</si>
  <si>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</si>
  <si>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</si>
  <si>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</si>
  <si>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</si>
  <si>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979999999R00</t>
  </si>
  <si>
    <t xml:space="preserve">Poplatek za skládku suti s 10 % příměsí - DUFONEV Brno,  </t>
  </si>
  <si>
    <t>979093111R00</t>
  </si>
  <si>
    <t>Uložení suti na skládku bez zhutnění</t>
  </si>
  <si>
    <t>800-6</t>
  </si>
  <si>
    <t>s hrubým urovnáním,</t>
  </si>
  <si>
    <t>721171803R00</t>
  </si>
  <si>
    <t>Demontáž potrubí z novodurových trub do D 75 mm</t>
  </si>
  <si>
    <t>800-721</t>
  </si>
  <si>
    <t>odpadního nebo připojovacího,</t>
  </si>
  <si>
    <t>721171808R00</t>
  </si>
  <si>
    <t>Demontáž potrubí z novodurových trub přes D 75 mm do D 114 mm</t>
  </si>
  <si>
    <t>721290821R00</t>
  </si>
  <si>
    <t>Vnitrostaveništní přemístění vybouraných hmot svislý , v objektech výšky do 6m</t>
  </si>
  <si>
    <t>vodorovně do 100 m</t>
  </si>
  <si>
    <t>722130801R00</t>
  </si>
  <si>
    <t>Demontáž potrubí z ocelových trubek závitových do DN 25</t>
  </si>
  <si>
    <t>DMTZ : 170</t>
  </si>
  <si>
    <t>přeložení vodovodu : 37</t>
  </si>
  <si>
    <t>722130802R00</t>
  </si>
  <si>
    <t>Demontáž potrubí z ocelových trubek závitových přes DN 25 do DN 40</t>
  </si>
  <si>
    <t>přeložení vodovodu : 24</t>
  </si>
  <si>
    <t>722181812R00</t>
  </si>
  <si>
    <t>Demontáž plstěných pásů z trub do D 50</t>
  </si>
  <si>
    <t>přeložení vodovodu : 37+24</t>
  </si>
  <si>
    <t>722220861R00</t>
  </si>
  <si>
    <t>Demontáž armatur závitových se dvěma závity, G 3/4"</t>
  </si>
  <si>
    <t>kus</t>
  </si>
  <si>
    <t>722220862R00</t>
  </si>
  <si>
    <t>Demontáž armatur závitových se dvěma závity, G 5/4"</t>
  </si>
  <si>
    <t>722290821R00</t>
  </si>
  <si>
    <t>Vnitrostaveništní přemístění vybouraných hmot svislé, v objektech výšky do 6m</t>
  </si>
  <si>
    <t>vodorovně do 100 m,</t>
  </si>
  <si>
    <t>725110814R00</t>
  </si>
  <si>
    <t>Demontáž klozetů kombinovaných</t>
  </si>
  <si>
    <t>soubor</t>
  </si>
  <si>
    <t>725210821R00</t>
  </si>
  <si>
    <t>Demontáž umyvadel umyvadel bez výtokových armatur</t>
  </si>
  <si>
    <t>725210984R00</t>
  </si>
  <si>
    <t>Opravy umyvadel odmontování rohového ventilu G 1/2</t>
  </si>
  <si>
    <t>725240811R00</t>
  </si>
  <si>
    <t>Demontáž sprchových kabin a mís kabin bez výtokových armatur</t>
  </si>
  <si>
    <t>725240812R00</t>
  </si>
  <si>
    <t>Demontáž sprchových kabin a mís mís bez výtokových armatur</t>
  </si>
  <si>
    <t>725330820R00</t>
  </si>
  <si>
    <t>Demontáž výlevek diturvitových</t>
  </si>
  <si>
    <t>bez výtokových armatur a bez nádrže a splachovacího potrubí,</t>
  </si>
  <si>
    <t>725590811R00</t>
  </si>
  <si>
    <t>Vnitrostaveništní  přemístění vybouraných hmot svislé, v objektech výšky do 6m</t>
  </si>
  <si>
    <t>725820801R00</t>
  </si>
  <si>
    <t>Demontáž baterií nástěnných do G 3/4"</t>
  </si>
  <si>
    <t>725840860R00</t>
  </si>
  <si>
    <t>Demontáž baterií sprchových sprchových ramen nebo nebo sprch táhlových</t>
  </si>
  <si>
    <t>72121082DEMO</t>
  </si>
  <si>
    <t>Demontáž podlahové vpusti</t>
  </si>
  <si>
    <t>979981101R00</t>
  </si>
  <si>
    <t>Odvoz a likvidace suti bez příměsí - kontejnerem do 3 t</t>
  </si>
  <si>
    <t>RTS 18/ II</t>
  </si>
  <si>
    <t>Indiv</t>
  </si>
  <si>
    <t>713571113R00</t>
  </si>
  <si>
    <t>Požárně ochranná manžeta EI 90, D 75 mm</t>
  </si>
  <si>
    <t>800-713</t>
  </si>
  <si>
    <t>Montáž manžety ke stěně nebo stropu pomocí rozpěrné hmoždinky se šroubem. Cena obsahuje i dodávku manžety a spojovacích prostředků.</t>
  </si>
  <si>
    <t>713571115R00</t>
  </si>
  <si>
    <t>Požárně ochranná manžeta EI 90, D 110 mm</t>
  </si>
  <si>
    <t>998715101R00</t>
  </si>
  <si>
    <t>Přesun hmot pro izolace proti chemickým vlivům v objektech výšky do 6 m</t>
  </si>
  <si>
    <t>800-715</t>
  </si>
  <si>
    <t>50 m vodorovně, měřeno od těžiště půdorysné plochy skládky do těžiště půdorysné plochy objektu</t>
  </si>
  <si>
    <t>721170957R00</t>
  </si>
  <si>
    <t>Opravy odpadního potrubí novodurového vsazení odbočky do potrubí hrdlového, D 160 mm</t>
  </si>
  <si>
    <t>Včetně pomocného lešení o výšce podlahy do 1900 mm a pro zatížení do 1,5 kPa.</t>
  </si>
  <si>
    <t>721170962R00</t>
  </si>
  <si>
    <t>Opravy odpadního potrubí novodurového propojení dosavadního potrubí PVC, D 63 mm</t>
  </si>
  <si>
    <t>721170963R00</t>
  </si>
  <si>
    <t>Opravy odpadního potrubí novodurového propojení dosavadního potrubí PVC, D 75 mm</t>
  </si>
  <si>
    <t>721170965R00</t>
  </si>
  <si>
    <t>Opravy odpadního potrubí novodurového propojení dosavadního potrubí PVC, D 110 mm</t>
  </si>
  <si>
    <t>721176102R00</t>
  </si>
  <si>
    <t>Potrubí HT připojovací vnější průměr D 40 mm, tloušťka stěny 1,8 mm, DN 40</t>
  </si>
  <si>
    <t>včetně tvarovek, objímek. Bez zednických výpomocí.</t>
  </si>
  <si>
    <t>Potrubí včetně tvarovek. Bez zednických výpomocí.</t>
  </si>
  <si>
    <t>721176103R00</t>
  </si>
  <si>
    <t>Potrubí HT připojovací vnější průměr D 50 mm, tloušťka stěny 1,8 mm, DN 50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</si>
  <si>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</si>
  <si>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</si>
  <si>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</si>
  <si>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</si>
  <si>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</si>
  <si>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</si>
  <si>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721176115R00</t>
  </si>
  <si>
    <t>Potrubí HT odpadní svislé vnější průměr D 110 mm, tloušťka stěny 2,7 mm, DN 100</t>
  </si>
  <si>
    <t>721176134R00</t>
  </si>
  <si>
    <t>Potrubí svodné (ležaté) zavěšené vnější průměr D 75 mm, tloušťka stěny 1,9 mm, DN 70</t>
  </si>
  <si>
    <t>721176135R00</t>
  </si>
  <si>
    <t>Potrubí svodné (ležaté) zavěšené vnější průměr D 110 mm, tloušťka stěny 2,7 mm, DN 100</t>
  </si>
  <si>
    <t>721176145R00</t>
  </si>
  <si>
    <t>Potrubí HT dešťové (svislé) vnější průměr D 110 mm, tloušťka stěny 2,7 mm, DN 100</t>
  </si>
  <si>
    <t>721176222R00</t>
  </si>
  <si>
    <t>Potrubí KG svodné (ležaté) v zemi vnější průměr D 110 mm, tloušťka stěny 3,2 mm, DN 100</t>
  </si>
  <si>
    <t>721176223R00</t>
  </si>
  <si>
    <t>Potrubí KG svodné (ležaté) v zemi vnější průměr D 125 mm, tloušťka stěny 3,2 mm, DN 125</t>
  </si>
  <si>
    <t>721176224R00</t>
  </si>
  <si>
    <t>Potrubí KG svodné (ležaté) v zemi vnější průměr D 160 mm, tloušťka stěny 4,0 mm, DN 150</t>
  </si>
  <si>
    <t>721194104R00</t>
  </si>
  <si>
    <t>Zřízení přípojek na potrubí D 40 mm, materiál ve specifikaci</t>
  </si>
  <si>
    <t>vyvedení a upevnění odpadních výpustek,</t>
  </si>
  <si>
    <t>721194105R00</t>
  </si>
  <si>
    <t>Zřízení přípojek na potrubí D 50 mm, materiál ve specifikaci</t>
  </si>
  <si>
    <t>721194109R00</t>
  </si>
  <si>
    <t>Zřízení přípojek na potrubí D 110  mm, materiál ve specifikaci</t>
  </si>
  <si>
    <t>721234104RT1</t>
  </si>
  <si>
    <t>Střešní vtoky z PP se svislým odtokem s továrně připojeným živičným izolačním pásem, s elektrickým ohřevem (10-30W, 230V), D 75, 110, 125 mm, včetně dodávky mate...</t>
  </si>
  <si>
    <t>721239101R00</t>
  </si>
  <si>
    <t>Střešní vtoky Doplňky pro střešní vtoky nástavec 300mm / D 125mm s továrně připojeným živičným izolačním pásem pro napojení na tomu odpovídající hydroizolace, včetně dodávky materiálu</t>
  </si>
  <si>
    <t>721273150RT1</t>
  </si>
  <si>
    <t>Ventilační hlavice D 50, 75, 110 mm, přivzdušňovací ventil D 50/75/110 mm s dvojitou izolační stěnou, s masivní pryžovou membránou, s odnímatelnou mřížkou proti hmyzu a pro čištění, mat. , včetně dodávky materiálu</t>
  </si>
  <si>
    <t>721290111R00</t>
  </si>
  <si>
    <t>Zkouška těsnosti kanalizace v objektech vodou, DN 125</t>
  </si>
  <si>
    <t>18+32+4+29+27+36+15+5+5+3</t>
  </si>
  <si>
    <t>721290112R00</t>
  </si>
  <si>
    <t>Zkouška těsnosti kanalizace v objektech vodou, DN 200</t>
  </si>
  <si>
    <t>725850145R00</t>
  </si>
  <si>
    <t>Ventily odpadní pro klimatizační vzduchotechnické jednotky, odvody kondenzátu z komínů, materiál PP, odpad vodorovný; vodní zápach. uzávěrka, D 40 mm, včetnně dodávky materiálu</t>
  </si>
  <si>
    <t>725859102R00</t>
  </si>
  <si>
    <t>Montáž ventilu odpadního přes D 32 mm do D 50 mm</t>
  </si>
  <si>
    <t>Odkaz na mn. položky pořadí 86 : 2,00000</t>
  </si>
  <si>
    <t>28615442.AR</t>
  </si>
  <si>
    <t>kus čisticí DN 70,0 mm; PP</t>
  </si>
  <si>
    <t>SPCM</t>
  </si>
  <si>
    <t>Specifikace</t>
  </si>
  <si>
    <t>POL3_</t>
  </si>
  <si>
    <t>28615443.AR</t>
  </si>
  <si>
    <t>kus čisticí DN 100,0 mm; PP</t>
  </si>
  <si>
    <t>55161630R</t>
  </si>
  <si>
    <t>sifon podomítkový, pračkový; plast; 40/50; nerez krytka</t>
  </si>
  <si>
    <t>998721101R00</t>
  </si>
  <si>
    <t>Přesun hmot pro vnitřní kanalizaci v objektech výšky do 6 m</t>
  </si>
  <si>
    <t>722131911R00</t>
  </si>
  <si>
    <t>Opravy vodovodního potrubí závitového vsazení odbočky do potrubí, DN 15</t>
  </si>
  <si>
    <t>722131912R00</t>
  </si>
  <si>
    <t>Opravy vodovodního potrubí závitového vsazení odbočky do potrubí, DN 20</t>
  </si>
  <si>
    <t>722131913R00</t>
  </si>
  <si>
    <t>Opravy vodovodního potrubí závitového vsazení odbočky do potrubí, DN 25</t>
  </si>
  <si>
    <t>722131932R00</t>
  </si>
  <si>
    <t>Opravy vodovodního potrubí závitového propojení dosavadního potrubí, DN 20</t>
  </si>
  <si>
    <t>přeložení vodovodu : 7</t>
  </si>
  <si>
    <t>722131933R00</t>
  </si>
  <si>
    <t>Opravy vodovodního potrubí závitového propojení dosavadního potrubí, DN 25</t>
  </si>
  <si>
    <t>přeložení vodovodu : 6</t>
  </si>
  <si>
    <t>722131934R00</t>
  </si>
  <si>
    <t>Opravy vodovodního potrubí závitového propojení dosavadního potrubí, DN 32</t>
  </si>
  <si>
    <t>přeložení vodovodu : 4</t>
  </si>
  <si>
    <t>722131935R00</t>
  </si>
  <si>
    <t>Opravy vodovodního potrubí závitového propojení dosavadního potrubí, DN 40</t>
  </si>
  <si>
    <t>722178711R00</t>
  </si>
  <si>
    <t>Potrubí vícevrstvé z polypropylenu, polypropylenu s čedičovými vlákny a polypropylenu D 20 mm, s 2,8 mm, S 3,2, polyfúzně svařované</t>
  </si>
  <si>
    <t>včetně tvarovek, bez zednických výpomocí,</t>
  </si>
  <si>
    <t>722178712R00</t>
  </si>
  <si>
    <t>Potrubí vícevrstvé z polypropylenu, polypropylenu s čedičovými vlákny a polypropylenu D 25 mm, s 3,5 mm, S 3,2, polyfúzně svařované</t>
  </si>
  <si>
    <t>Potrubí včetně tvarovek a zednických výpomocí.</t>
  </si>
  <si>
    <t>SV, TV : 60</t>
  </si>
  <si>
    <t>přeložení vodovodu : 21</t>
  </si>
  <si>
    <t>722178713R00</t>
  </si>
  <si>
    <t>Potrubí vícevrstvé z polypropylenu, polypropylenu s čedičovými vlákny a polypropylenu D 32 mm, s 4,4 mm, S 3,2, polyfúzně svařované</t>
  </si>
  <si>
    <t>SV, TV : 22</t>
  </si>
  <si>
    <t>přeložení vodovodu : 16</t>
  </si>
  <si>
    <t>722178714R00</t>
  </si>
  <si>
    <t>Potrubí vícevrstvé z polypropylenu, polypropylenu s čedičovými vlákny a polypropylenu D 40 mm, s 5,5 mm, S 3,2, polyfúzně svařované</t>
  </si>
  <si>
    <t>přeložení vodovodu : 12</t>
  </si>
  <si>
    <t>722178715R00</t>
  </si>
  <si>
    <t>Potrubí vícevrstvé z polypropylenu, polypropylenu s čedičovými vlákny a polypropylenu D 50 mm, s 6,9 mm, S 3,2, polyfúzně svařované</t>
  </si>
  <si>
    <t>722181213RT7</t>
  </si>
  <si>
    <t>Izolace vodovodního potrubí návleková z trubic z pěnového polyetylenu, tloušťka stěny 13 mm, d 22 mm</t>
  </si>
  <si>
    <t>V položce je kalkulována dodávka izolační trubice, spon a lepicí pásky.</t>
  </si>
  <si>
    <t>722181213RT9</t>
  </si>
  <si>
    <t>Izolace vodovodního potrubí návleková z trubic z pěnového polyetylenu, tloušťka stěny 13 mm, d 28 mm</t>
  </si>
  <si>
    <t>722181213RU2</t>
  </si>
  <si>
    <t>Izolace vodovodního potrubí návleková z trubic z pěnového polyetylenu, tloušťka stěny 13 mm, d 35 mm</t>
  </si>
  <si>
    <t>722181215RT8</t>
  </si>
  <si>
    <t>Izolace vodovodního potrubí návleková z trubic z pěnového polyetylenu, tloušťka stěny 25 mm, d 25 mm</t>
  </si>
  <si>
    <t>722181215RU1</t>
  </si>
  <si>
    <t>Izolace vodovodního potrubí návleková z trubic z pěnového polyetylenu, tloušťka stěny 25 mm, d 32 mm</t>
  </si>
  <si>
    <t>722181215RV9</t>
  </si>
  <si>
    <t>Izolace vodovodního potrubí návleková z trubic z pěnového polyetylenu, tloušťka stěny 25 mm, d 40 mm</t>
  </si>
  <si>
    <t>722181215RW6</t>
  </si>
  <si>
    <t>Izolace vodovodního potrubí návleková z trubic z pěnového polyetylenu, tloušťka stěny 25 mm, d 50 mm</t>
  </si>
  <si>
    <t>722190401R00</t>
  </si>
  <si>
    <t>Vyvedení a upevnění výpustek DN 15</t>
  </si>
  <si>
    <t>722190901R00</t>
  </si>
  <si>
    <t>Uzavření nebo otevření vodovodního potrubí při opravě</t>
  </si>
  <si>
    <t>včetně vypuštění a napuštění,</t>
  </si>
  <si>
    <t>722237131R00</t>
  </si>
  <si>
    <t>Kohout kulový s vypouštěním, mosazný, vnitřní-vnitřní závit, DN 15, PN 42, včetně dodávky materiálu</t>
  </si>
  <si>
    <t>722237132R00</t>
  </si>
  <si>
    <t>Kohout kulový s vypouštěním, mosazný, vnitřní-vnitřní závit, DN 20, PN 42, včetně dodávky materiálu</t>
  </si>
  <si>
    <t>722237133R00</t>
  </si>
  <si>
    <t>Kohout kulový s vypouštěním, mosazný, vnitřní-vnitřní závit, DN 25, PN 35, včetně dodávky materiálu</t>
  </si>
  <si>
    <t>722280106R00</t>
  </si>
  <si>
    <t>Tlakové zkoušky vodovodního potrubí do DN 32</t>
  </si>
  <si>
    <t>Včetně dodávky vody, uzavření a zabezpečení konců potrubí.</t>
  </si>
  <si>
    <t>133+81+38</t>
  </si>
  <si>
    <t>722280107R00</t>
  </si>
  <si>
    <t>Tlakové zkoušky vodovodního potrubí přes DN 32 do DN 40</t>
  </si>
  <si>
    <t>722280108R00</t>
  </si>
  <si>
    <t>Tlakové zkoušky vodovodního potrubí přes DN 40 do DN 50</t>
  </si>
  <si>
    <t>722290234R00</t>
  </si>
  <si>
    <t>Proplach a dezinfekce vodovodního potrubí do DN 80</t>
  </si>
  <si>
    <t>Včetně dodání desinfekčního prostředku.</t>
  </si>
  <si>
    <t>252+12+12</t>
  </si>
  <si>
    <t>998722101R00</t>
  </si>
  <si>
    <t>Přesun hmot pro vnitřní vodovod v objektech výšky do 6 m</t>
  </si>
  <si>
    <t>vodorovně do 50 m</t>
  </si>
  <si>
    <t>722191132R00</t>
  </si>
  <si>
    <t>Hadice flexibilní sanitární, DN 15, délky 400 mm</t>
  </si>
  <si>
    <t>725119105R00</t>
  </si>
  <si>
    <t>Nádrže splachovací montáž vysokopoložené</t>
  </si>
  <si>
    <t>725119305R00</t>
  </si>
  <si>
    <t>Klozetové mísy montáž  kombinované</t>
  </si>
  <si>
    <t>Kalkul</t>
  </si>
  <si>
    <t>725119306R00</t>
  </si>
  <si>
    <t>Klozetové mísy montáž  závěsné</t>
  </si>
  <si>
    <t>725219401R00</t>
  </si>
  <si>
    <t>Umyvadlo montáž na šrouby do zdiva</t>
  </si>
  <si>
    <t>Včetně dodání zápachové uzávěrky.</t>
  </si>
  <si>
    <t>725339101R00</t>
  </si>
  <si>
    <t>Montáž výlevky diturvitové, bez nádrže a armatur</t>
  </si>
  <si>
    <t>725814103R00</t>
  </si>
  <si>
    <t>Ventil  rohový, mosazný, bez matky, DN 15 x DN 10, včetně dodávky materiálu</t>
  </si>
  <si>
    <t>725814106R00</t>
  </si>
  <si>
    <t>Ventil  rohový, mosazný, s filtrem, bez matky, DN 15 x DN 15, včetně dodávky materiálu</t>
  </si>
  <si>
    <t>725814122R00</t>
  </si>
  <si>
    <t>Ventil  pračkový, mosazný, se zpětnou klapkou, DN 15 x DN 20, včetně dodávky materiálu</t>
  </si>
  <si>
    <t>725829202R00</t>
  </si>
  <si>
    <t>Montáž baterií umyvadlových a dřezových umyvadlové a dřezové nástěnné</t>
  </si>
  <si>
    <t>VL : 2</t>
  </si>
  <si>
    <t>725829301R00</t>
  </si>
  <si>
    <t>Montáž baterií umyvadlových a dřezových umyvadlové a dřezové stojánkové</t>
  </si>
  <si>
    <t>725849200R00</t>
  </si>
  <si>
    <t>Montáž baterie sprchové nastavitelná výška</t>
  </si>
  <si>
    <t>725849302R00</t>
  </si>
  <si>
    <t>Montáž baterie sprchové držáku sprchy</t>
  </si>
  <si>
    <t>725980121R00</t>
  </si>
  <si>
    <t>Dvířka z plastu, 150 x 150 mm, včetně dodávky materiálu</t>
  </si>
  <si>
    <t>55144203R</t>
  </si>
  <si>
    <t>baterie umyvadlová směšovací; nástěnná; rozteč 150 mm; ovládání pákové, s otevíráním odpadu; povrch chrom; kartuše s regulací teploty; l ramínka 250 mm</t>
  </si>
  <si>
    <t>55144212R</t>
  </si>
  <si>
    <t>baterie sprchová nástěnná; rozteč 150 mm; ovládání pákové; povrch chrom; směšovací</t>
  </si>
  <si>
    <t>551450004R</t>
  </si>
  <si>
    <t>baterie umyvadlová směšovací; stojánková; ovládání pákové, s otevíráním odpadu; povrch chrom; v. výtoku 45 mm</t>
  </si>
  <si>
    <t>55145352R</t>
  </si>
  <si>
    <t>kombinace sprchová držák pevný; ruční sprcha d 68 mm; hadice 150 cm; povrch chrom</t>
  </si>
  <si>
    <t>55147031R</t>
  </si>
  <si>
    <t>splachovač WC nádržkový, s úsporným splachováním; ovládání manuální; nádržka plast</t>
  </si>
  <si>
    <t>551674068R</t>
  </si>
  <si>
    <t>sedátko klozetové s poklopem; plast; antibakteriální; bílé; úchyty ocelové</t>
  </si>
  <si>
    <t>64214361R</t>
  </si>
  <si>
    <t>umyvadlo š = 600 mm; hl. 490 mm; diturvit; s otvorem pro baterii; s přepadem; bílá; uchycení šrouby</t>
  </si>
  <si>
    <t>64233510R</t>
  </si>
  <si>
    <t>klozet kombi stojící; h kloz. mísy 400 mm; š nádrže 370 mm; š kloz. mísy 360 mm; hl. 635 mm; splach. hluboké; odpad šikmý; bílý; nádrž boční napouštění; objem splachování 3 nebo 6 l</t>
  </si>
  <si>
    <t>64240062R</t>
  </si>
  <si>
    <t>mísa klozetová diturvit závěsná; h = 360 mm; š = 360 mm; hl. 530 mm; splach. hluboké; sedátko s poklopem; bílá</t>
  </si>
  <si>
    <t>64271101R</t>
  </si>
  <si>
    <t>výlevka stojící; keramika; bílá; h = 450 mm; š = 425 mm; hl. 500 mm; mřížka plastová; průměr odpadu 102 mm</t>
  </si>
  <si>
    <t>998725101R00</t>
  </si>
  <si>
    <t>Přesun hmot pro zařizovací předměty v objektech výšky do 6 m</t>
  </si>
  <si>
    <t>726211321R00</t>
  </si>
  <si>
    <t>Klozet montážní prvek pro zavěšené WC s nádržkou, pro instalaci suchým procesem do lehkých sádrokartonových příček nebo k instalaci před masivní stěnu, bez soupravy na tlumení hluku, bez ovladacího tlačitka, ovládání zepředu, stavební výška 112 cm, včetně dodávky materiálu</t>
  </si>
  <si>
    <t>Včetně dodávky a připevnění montážního prvku vč. napojení na kanalizační popř. vodovodní potrubí.</t>
  </si>
  <si>
    <t>551070101R</t>
  </si>
  <si>
    <t>tlačítko ovládací plastové; ovládací síla do 20,0 N; dvoučinné mechanické splachování 3 l/6 l; 247x165x17,5 mm; barva bílá</t>
  </si>
  <si>
    <t>998726121R00</t>
  </si>
  <si>
    <t>Přesun hmot pro předstěnové systémy v objektech výšky do 6 m</t>
  </si>
  <si>
    <t>767885001R00</t>
  </si>
  <si>
    <t>Žlab podpůrný pozinkovaný, pro vedení plastového potrubí, D 20 mm</t>
  </si>
  <si>
    <t>800-767</t>
  </si>
  <si>
    <t>Položky neobsahují montáž objímek a konzol.</t>
  </si>
  <si>
    <t>767885002R00</t>
  </si>
  <si>
    <t>Žlab podpůrný pozinkovaný, pro vedení plastového potrubí, D 25 mm</t>
  </si>
  <si>
    <t>SV, TV : 35</t>
  </si>
  <si>
    <t>767885003R00</t>
  </si>
  <si>
    <t>Žlab podpůrný pozinkovaný, pro vedení plastového potrubí, D 32 mm</t>
  </si>
  <si>
    <t>SV, TV : 20</t>
  </si>
  <si>
    <t>767885004R00</t>
  </si>
  <si>
    <t>Žlab podpůrný pozinkovaný, pro vedení plastového potrubí, D 40 mm</t>
  </si>
  <si>
    <t>767885005R00</t>
  </si>
  <si>
    <t>Žlab podpůrný pozinkovaný, pro vedení plastového potrubí, D 50 mm</t>
  </si>
  <si>
    <t>767995101R00</t>
  </si>
  <si>
    <t>Výroba a montáž atypických kovovových doplňků staveb hmotnosti do 5 kg</t>
  </si>
  <si>
    <t>kg</t>
  </si>
  <si>
    <t>0,25kg/m : (47+35+20)*0,25</t>
  </si>
  <si>
    <t>přeložení vodovodu : (21+16+12+12)*0,25</t>
  </si>
  <si>
    <t>55399994R</t>
  </si>
  <si>
    <t>výrobek kovový zámečnický, atypický</t>
  </si>
  <si>
    <t>Ocelové výrobky - kotvy a spojky-atypické prvky : 40,75</t>
  </si>
  <si>
    <t>998767101R00</t>
  </si>
  <si>
    <t>Přesun hmot pro kovové stavební doplňk. konstrukce v objektech výšky do 6 m</t>
  </si>
  <si>
    <t>50 m vodorovně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</si>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</sst>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OgFVixC0UUgAVBIxJHUbl8OTlCNDVghYDyAowi3/uEsESAgiFD4dY7aLxX/7LOIxfPPcM/qeBdsx7YX298H4BQ==" saltValue="ioLsZBHIFIhz3S4i4qd0c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13936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SUMIF(F50:F59,A16,I50:I59)+SUMIF(F50:F59,"PSU",I50:I59)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SUMIF(F50:F59,A17,I50:I59)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SUMIF(F50:F59,A18,I50:I59)</f>
        <v>0</v>
      </c>
      <c r="J18" s="85"/>
    </row>
    <row r="19" spans="1:10" ht="23.25" customHeight="1" x14ac:dyDescent="0.2">
      <c r="A19" s="196" t="s">
        <v>76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SUMIF(F50:F59,A19,I50:I59)</f>
        <v>0</v>
      </c>
      <c r="J19" s="85"/>
    </row>
    <row r="20" spans="1:10" ht="23.25" customHeight="1" x14ac:dyDescent="0.2">
      <c r="A20" s="196" t="s">
        <v>77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SUMIF(F50:F59,A20,I50:I59)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50</v>
      </c>
      <c r="C39" s="148"/>
      <c r="D39" s="148"/>
      <c r="E39" s="148"/>
      <c r="F39" s="149">
        <f>'01 01 Pol'!AE312</f>
        <v>0</v>
      </c>
      <c r="G39" s="150">
        <f>'01 01 Pol'!AF312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3"/>
      <c r="C40" s="154" t="s">
        <v>51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43</v>
      </c>
      <c r="C41" s="154" t="s">
        <v>45</v>
      </c>
      <c r="D41" s="154"/>
      <c r="E41" s="154"/>
      <c r="F41" s="155">
        <f>'01 01 Pol'!AE312</f>
        <v>0</v>
      </c>
      <c r="G41" s="156">
        <f>'01 01 Pol'!AF312</f>
        <v>0</v>
      </c>
      <c r="H41" s="156">
        <f>(F41*SazbaDPH1/100)+(G41*SazbaDPH2/100)</f>
        <v>0</v>
      </c>
      <c r="I41" s="156">
        <f>F41+G41+H41</f>
        <v>0</v>
      </c>
      <c r="J41" s="157" t="str">
        <f>IF(_xlfn.SINGLE(CenaCelkemVypocet)=0,"",I41/_xlfn.SINGLE(CenaCelkemVypocet)*100)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01 Pol'!AE312</f>
        <v>0</v>
      </c>
      <c r="G42" s="151">
        <f>'01 01 Pol'!AF312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hidden="1" customHeight="1" x14ac:dyDescent="0.2">
      <c r="A43" s="137"/>
      <c r="B43" s="160" t="s">
        <v>52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54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55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56</v>
      </c>
      <c r="C50" s="185" t="s">
        <v>57</v>
      </c>
      <c r="D50" s="186"/>
      <c r="E50" s="186"/>
      <c r="F50" s="192" t="s">
        <v>24</v>
      </c>
      <c r="G50" s="193"/>
      <c r="H50" s="193"/>
      <c r="I50" s="193">
        <f>'01 01 Pol'!G8</f>
        <v>0</v>
      </c>
      <c r="J50" s="190" t="str">
        <f>IF(I60=0,"",I50/I60*100)</f>
        <v/>
      </c>
    </row>
    <row r="51" spans="1:10" ht="36.75" customHeight="1" x14ac:dyDescent="0.2">
      <c r="A51" s="179"/>
      <c r="B51" s="184" t="s">
        <v>58</v>
      </c>
      <c r="C51" s="185" t="s">
        <v>59</v>
      </c>
      <c r="D51" s="186"/>
      <c r="E51" s="186"/>
      <c r="F51" s="192" t="s">
        <v>24</v>
      </c>
      <c r="G51" s="193"/>
      <c r="H51" s="193"/>
      <c r="I51" s="193">
        <f>'01 01 Pol'!G15</f>
        <v>0</v>
      </c>
      <c r="J51" s="190" t="str">
        <f>IF(I60=0,"",I51/I60*100)</f>
        <v/>
      </c>
    </row>
    <row r="52" spans="1:10" ht="36.75" customHeight="1" x14ac:dyDescent="0.2">
      <c r="A52" s="179"/>
      <c r="B52" s="184" t="s">
        <v>60</v>
      </c>
      <c r="C52" s="185" t="s">
        <v>61</v>
      </c>
      <c r="D52" s="186"/>
      <c r="E52" s="186"/>
      <c r="F52" s="192" t="s">
        <v>24</v>
      </c>
      <c r="G52" s="193"/>
      <c r="H52" s="193"/>
      <c r="I52" s="193">
        <f>'01 01 Pol'!G26</f>
        <v>0</v>
      </c>
      <c r="J52" s="190" t="str">
        <f>IF(I60=0,"",I52/I60*100)</f>
        <v/>
      </c>
    </row>
    <row r="53" spans="1:10" ht="36.75" customHeight="1" x14ac:dyDescent="0.2">
      <c r="A53" s="179"/>
      <c r="B53" s="184" t="s">
        <v>62</v>
      </c>
      <c r="C53" s="185" t="s">
        <v>63</v>
      </c>
      <c r="D53" s="186"/>
      <c r="E53" s="186"/>
      <c r="F53" s="192" t="s">
        <v>25</v>
      </c>
      <c r="G53" s="193"/>
      <c r="H53" s="193"/>
      <c r="I53" s="193">
        <f>'01 01 Pol'!G69</f>
        <v>0</v>
      </c>
      <c r="J53" s="190" t="str">
        <f>IF(I60=0,"",I53/I60*100)</f>
        <v/>
      </c>
    </row>
    <row r="54" spans="1:10" ht="36.75" customHeight="1" x14ac:dyDescent="0.2">
      <c r="A54" s="179"/>
      <c r="B54" s="184" t="s">
        <v>64</v>
      </c>
      <c r="C54" s="185" t="s">
        <v>65</v>
      </c>
      <c r="D54" s="186"/>
      <c r="E54" s="186"/>
      <c r="F54" s="192" t="s">
        <v>25</v>
      </c>
      <c r="G54" s="193"/>
      <c r="H54" s="193"/>
      <c r="I54" s="193">
        <f>'01 01 Pol'!G101</f>
        <v>0</v>
      </c>
      <c r="J54" s="190" t="str">
        <f>IF(I60=0,"",I54/I60*100)</f>
        <v/>
      </c>
    </row>
    <row r="55" spans="1:10" ht="36.75" customHeight="1" x14ac:dyDescent="0.2">
      <c r="A55" s="179"/>
      <c r="B55" s="184" t="s">
        <v>66</v>
      </c>
      <c r="C55" s="185" t="s">
        <v>67</v>
      </c>
      <c r="D55" s="186"/>
      <c r="E55" s="186"/>
      <c r="F55" s="192" t="s">
        <v>25</v>
      </c>
      <c r="G55" s="193"/>
      <c r="H55" s="193"/>
      <c r="I55" s="193">
        <f>'01 01 Pol'!G108</f>
        <v>0</v>
      </c>
      <c r="J55" s="190" t="str">
        <f>IF(I60=0,"",I55/I60*100)</f>
        <v/>
      </c>
    </row>
    <row r="56" spans="1:10" ht="36.75" customHeight="1" x14ac:dyDescent="0.2">
      <c r="A56" s="179"/>
      <c r="B56" s="184" t="s">
        <v>68</v>
      </c>
      <c r="C56" s="185" t="s">
        <v>69</v>
      </c>
      <c r="D56" s="186"/>
      <c r="E56" s="186"/>
      <c r="F56" s="192" t="s">
        <v>25</v>
      </c>
      <c r="G56" s="193"/>
      <c r="H56" s="193"/>
      <c r="I56" s="193">
        <f>'01 01 Pol'!G175</f>
        <v>0</v>
      </c>
      <c r="J56" s="190" t="str">
        <f>IF(I60=0,"",I56/I60*100)</f>
        <v/>
      </c>
    </row>
    <row r="57" spans="1:10" ht="36.75" customHeight="1" x14ac:dyDescent="0.2">
      <c r="A57" s="179"/>
      <c r="B57" s="184" t="s">
        <v>70</v>
      </c>
      <c r="C57" s="185" t="s">
        <v>71</v>
      </c>
      <c r="D57" s="186"/>
      <c r="E57" s="186"/>
      <c r="F57" s="192" t="s">
        <v>25</v>
      </c>
      <c r="G57" s="193"/>
      <c r="H57" s="193"/>
      <c r="I57" s="193">
        <f>'01 01 Pol'!G251</f>
        <v>0</v>
      </c>
      <c r="J57" s="190" t="str">
        <f>IF(I60=0,"",I57/I60*100)</f>
        <v/>
      </c>
    </row>
    <row r="58" spans="1:10" ht="36.75" customHeight="1" x14ac:dyDescent="0.2">
      <c r="A58" s="179"/>
      <c r="B58" s="184" t="s">
        <v>72</v>
      </c>
      <c r="C58" s="185" t="s">
        <v>73</v>
      </c>
      <c r="D58" s="186"/>
      <c r="E58" s="186"/>
      <c r="F58" s="192" t="s">
        <v>25</v>
      </c>
      <c r="G58" s="193"/>
      <c r="H58" s="193"/>
      <c r="I58" s="193">
        <f>'01 01 Pol'!G281</f>
        <v>0</v>
      </c>
      <c r="J58" s="190" t="str">
        <f>IF(I60=0,"",I58/I60*100)</f>
        <v/>
      </c>
    </row>
    <row r="59" spans="1:10" ht="36.75" customHeight="1" x14ac:dyDescent="0.2">
      <c r="A59" s="179"/>
      <c r="B59" s="184" t="s">
        <v>74</v>
      </c>
      <c r="C59" s="185" t="s">
        <v>75</v>
      </c>
      <c r="D59" s="186"/>
      <c r="E59" s="186"/>
      <c r="F59" s="192" t="s">
        <v>25</v>
      </c>
      <c r="G59" s="193"/>
      <c r="H59" s="193"/>
      <c r="I59" s="193">
        <f>'01 01 Pol'!G287</f>
        <v>0</v>
      </c>
      <c r="J59" s="190" t="str">
        <f>IF(I60=0,"",I59/I60*100)</f>
        <v/>
      </c>
    </row>
    <row r="60" spans="1:10" ht="25.5" customHeight="1" x14ac:dyDescent="0.2">
      <c r="A60" s="180"/>
      <c r="B60" s="187" t="s">
        <v>1</v>
      </c>
      <c r="C60" s="188"/>
      <c r="D60" s="189"/>
      <c r="E60" s="189"/>
      <c r="F60" s="194"/>
      <c r="G60" s="195"/>
      <c r="H60" s="195"/>
      <c r="I60" s="195">
        <f>SUM(I50:I59)</f>
        <v>0</v>
      </c>
      <c r="J60" s="191">
        <f>SUM(J50:J59)</f>
        <v>0</v>
      </c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</sheetData>
  <sheetProtection algorithmName="SHA-512" hashValue="hHyZQxJjjtW+a3V4wXD/ZrYaP+A/BWxsxKWGifYbJL0ek2og1H7AzgIgLRcDL3g+U8mcvH8O5pdQDE+yEh2uFQ==" saltValue="3/DCOB9Z7P037mpAtcdQn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F1UNqdFjxSw6T19O5EyKxk507vPoGXA3ZczFmK8v8vsVznhzUWSRxS0N9D+mRYHKhvg38Upoy84gfVbr+sxXfw==" saltValue="VIpRUpWiHoSlpD/m8pFjI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8D2B1-4D54-4A7F-8AD0-6BB8C9F7A2B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78</v>
      </c>
      <c r="B1" s="197"/>
      <c r="C1" s="197"/>
      <c r="D1" s="197"/>
      <c r="E1" s="197"/>
      <c r="F1" s="197"/>
      <c r="G1" s="197"/>
      <c r="AG1" t="s">
        <v>79</v>
      </c>
    </row>
    <row r="2" spans="1:60" ht="24.95" customHeight="1" x14ac:dyDescent="0.2">
      <c r="A2" s="198" t="s">
        <v>7</v>
      </c>
      <c r="B2" s="49" t="s">
        <v>48</v>
      </c>
      <c r="C2" s="201" t="s">
        <v>49</v>
      </c>
      <c r="D2" s="199"/>
      <c r="E2" s="199"/>
      <c r="F2" s="199"/>
      <c r="G2" s="200"/>
      <c r="AG2" t="s">
        <v>80</v>
      </c>
    </row>
    <row r="3" spans="1:60" ht="24.95" customHeight="1" x14ac:dyDescent="0.2">
      <c r="A3" s="198" t="s">
        <v>8</v>
      </c>
      <c r="B3" s="49" t="s">
        <v>43</v>
      </c>
      <c r="C3" s="201" t="s">
        <v>45</v>
      </c>
      <c r="D3" s="199"/>
      <c r="E3" s="199"/>
      <c r="F3" s="199"/>
      <c r="G3" s="200"/>
      <c r="AC3" s="177" t="s">
        <v>80</v>
      </c>
      <c r="AG3" t="s">
        <v>81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82</v>
      </c>
    </row>
    <row r="5" spans="1:60" x14ac:dyDescent="0.2">
      <c r="D5" s="10"/>
    </row>
    <row r="6" spans="1:60" ht="38.25" x14ac:dyDescent="0.2">
      <c r="A6" s="208" t="s">
        <v>83</v>
      </c>
      <c r="B6" s="210" t="s">
        <v>84</v>
      </c>
      <c r="C6" s="210" t="s">
        <v>85</v>
      </c>
      <c r="D6" s="209" t="s">
        <v>86</v>
      </c>
      <c r="E6" s="208" t="s">
        <v>87</v>
      </c>
      <c r="F6" s="207" t="s">
        <v>88</v>
      </c>
      <c r="G6" s="208" t="s">
        <v>29</v>
      </c>
      <c r="H6" s="211" t="s">
        <v>30</v>
      </c>
      <c r="I6" s="211" t="s">
        <v>89</v>
      </c>
      <c r="J6" s="211" t="s">
        <v>31</v>
      </c>
      <c r="K6" s="211" t="s">
        <v>90</v>
      </c>
      <c r="L6" s="211" t="s">
        <v>91</v>
      </c>
      <c r="M6" s="211" t="s">
        <v>92</v>
      </c>
      <c r="N6" s="211" t="s">
        <v>93</v>
      </c>
      <c r="O6" s="211" t="s">
        <v>94</v>
      </c>
      <c r="P6" s="211" t="s">
        <v>95</v>
      </c>
      <c r="Q6" s="211" t="s">
        <v>96</v>
      </c>
      <c r="R6" s="211" t="s">
        <v>97</v>
      </c>
      <c r="S6" s="211" t="s">
        <v>98</v>
      </c>
      <c r="T6" s="211" t="s">
        <v>99</v>
      </c>
      <c r="U6" s="211" t="s">
        <v>100</v>
      </c>
      <c r="V6" s="211" t="s">
        <v>101</v>
      </c>
      <c r="W6" s="211" t="s">
        <v>102</v>
      </c>
      <c r="X6" s="211" t="s">
        <v>103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104</v>
      </c>
      <c r="B8" s="226" t="s">
        <v>56</v>
      </c>
      <c r="C8" s="250" t="s">
        <v>57</v>
      </c>
      <c r="D8" s="227"/>
      <c r="E8" s="228"/>
      <c r="F8" s="229"/>
      <c r="G8" s="229">
        <f>SUMIF(AG9:AG14,"&lt;&gt;NOR",G9:G14)</f>
        <v>0</v>
      </c>
      <c r="H8" s="229"/>
      <c r="I8" s="229">
        <f>SUM(I9:I14)</f>
        <v>0</v>
      </c>
      <c r="J8" s="229"/>
      <c r="K8" s="229">
        <f>SUM(K9:K14)</f>
        <v>0</v>
      </c>
      <c r="L8" s="229"/>
      <c r="M8" s="229">
        <f>SUM(M9:M14)</f>
        <v>0</v>
      </c>
      <c r="N8" s="229"/>
      <c r="O8" s="229">
        <f>SUM(O9:O14)</f>
        <v>3.01</v>
      </c>
      <c r="P8" s="229"/>
      <c r="Q8" s="229">
        <f>SUM(Q9:Q14)</f>
        <v>0</v>
      </c>
      <c r="R8" s="229"/>
      <c r="S8" s="229"/>
      <c r="T8" s="230"/>
      <c r="U8" s="224"/>
      <c r="V8" s="224">
        <f>SUM(V9:V14)</f>
        <v>24.099999999999998</v>
      </c>
      <c r="W8" s="224"/>
      <c r="X8" s="224"/>
      <c r="AG8" t="s">
        <v>105</v>
      </c>
    </row>
    <row r="9" spans="1:60" ht="22.5" outlineLevel="1" x14ac:dyDescent="0.2">
      <c r="A9" s="231">
        <v>1</v>
      </c>
      <c r="B9" s="232" t="s">
        <v>106</v>
      </c>
      <c r="C9" s="251" t="s">
        <v>107</v>
      </c>
      <c r="D9" s="233" t="s">
        <v>108</v>
      </c>
      <c r="E9" s="234">
        <v>1.8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109</v>
      </c>
      <c r="S9" s="236" t="s">
        <v>110</v>
      </c>
      <c r="T9" s="237" t="s">
        <v>110</v>
      </c>
      <c r="U9" s="221">
        <v>11.787000000000001</v>
      </c>
      <c r="V9" s="221">
        <f>ROUND(E9*U9,2)</f>
        <v>21.22</v>
      </c>
      <c r="W9" s="221"/>
      <c r="X9" s="221" t="s">
        <v>111</v>
      </c>
      <c r="Y9" s="212"/>
      <c r="Z9" s="212"/>
      <c r="AA9" s="212"/>
      <c r="AB9" s="212"/>
      <c r="AC9" s="212"/>
      <c r="AD9" s="212"/>
      <c r="AE9" s="212"/>
      <c r="AF9" s="212"/>
      <c r="AG9" s="212" t="s">
        <v>112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9"/>
      <c r="B10" s="220"/>
      <c r="C10" s="252" t="s">
        <v>113</v>
      </c>
      <c r="D10" s="239"/>
      <c r="E10" s="239"/>
      <c r="F10" s="239"/>
      <c r="G10" s="239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114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38" t="str">
        <f>C10</f>
        <v>ruční, v hornině 1 - 4, se svislým a vodorovným přemístěním nošením, s naložením na dopravní prostředek, s odvozem a uložením na skládku. Bez poplatku za skládku.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3" t="s">
        <v>115</v>
      </c>
      <c r="D11" s="222"/>
      <c r="E11" s="223">
        <v>1.8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116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1">
        <v>2</v>
      </c>
      <c r="B12" s="232" t="s">
        <v>117</v>
      </c>
      <c r="C12" s="251" t="s">
        <v>118</v>
      </c>
      <c r="D12" s="233" t="s">
        <v>108</v>
      </c>
      <c r="E12" s="234">
        <v>1.8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1.67</v>
      </c>
      <c r="O12" s="236">
        <f>ROUND(E12*N12,2)</f>
        <v>3.01</v>
      </c>
      <c r="P12" s="236">
        <v>0</v>
      </c>
      <c r="Q12" s="236">
        <f>ROUND(E12*P12,2)</f>
        <v>0</v>
      </c>
      <c r="R12" s="236" t="s">
        <v>109</v>
      </c>
      <c r="S12" s="236" t="s">
        <v>110</v>
      </c>
      <c r="T12" s="237" t="s">
        <v>110</v>
      </c>
      <c r="U12" s="221">
        <v>1.5980000000000001</v>
      </c>
      <c r="V12" s="221">
        <f>ROUND(E12*U12,2)</f>
        <v>2.88</v>
      </c>
      <c r="W12" s="221"/>
      <c r="X12" s="221" t="s">
        <v>111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112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2" t="s">
        <v>119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114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38" t="str">
        <f>C13</f>
        <v>prohozenou zeminou nebo štěrkopískem, s vodorovnou přepravou k místu zásypu, uložením ve vrstvách a zhutněním.</v>
      </c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0">
        <v>3</v>
      </c>
      <c r="B14" s="241" t="s">
        <v>120</v>
      </c>
      <c r="C14" s="254" t="s">
        <v>121</v>
      </c>
      <c r="D14" s="242" t="s">
        <v>108</v>
      </c>
      <c r="E14" s="243">
        <v>1.8</v>
      </c>
      <c r="F14" s="244"/>
      <c r="G14" s="245">
        <f>ROUND(E14*F14,2)</f>
        <v>0</v>
      </c>
      <c r="H14" s="244"/>
      <c r="I14" s="245">
        <f>ROUND(E14*H14,2)</f>
        <v>0</v>
      </c>
      <c r="J14" s="244"/>
      <c r="K14" s="245">
        <f>ROUND(E14*J14,2)</f>
        <v>0</v>
      </c>
      <c r="L14" s="245">
        <v>21</v>
      </c>
      <c r="M14" s="245">
        <f>G14*(1+L14/100)</f>
        <v>0</v>
      </c>
      <c r="N14" s="245">
        <v>0</v>
      </c>
      <c r="O14" s="245">
        <f>ROUND(E14*N14,2)</f>
        <v>0</v>
      </c>
      <c r="P14" s="245">
        <v>0</v>
      </c>
      <c r="Q14" s="245">
        <f>ROUND(E14*P14,2)</f>
        <v>0</v>
      </c>
      <c r="R14" s="245" t="s">
        <v>122</v>
      </c>
      <c r="S14" s="245" t="s">
        <v>123</v>
      </c>
      <c r="T14" s="246" t="s">
        <v>110</v>
      </c>
      <c r="U14" s="221">
        <v>0</v>
      </c>
      <c r="V14" s="221">
        <f>ROUND(E14*U14,2)</f>
        <v>0</v>
      </c>
      <c r="W14" s="221"/>
      <c r="X14" s="221" t="s">
        <v>111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112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25" t="s">
        <v>104</v>
      </c>
      <c r="B15" s="226" t="s">
        <v>58</v>
      </c>
      <c r="C15" s="250" t="s">
        <v>59</v>
      </c>
      <c r="D15" s="227"/>
      <c r="E15" s="228"/>
      <c r="F15" s="229"/>
      <c r="G15" s="229">
        <f>SUMIF(AG16:AG25,"&lt;&gt;NOR",G16:G25)</f>
        <v>0</v>
      </c>
      <c r="H15" s="229"/>
      <c r="I15" s="229">
        <f>SUM(I16:I25)</f>
        <v>0</v>
      </c>
      <c r="J15" s="229"/>
      <c r="K15" s="229">
        <f>SUM(K16:K25)</f>
        <v>0</v>
      </c>
      <c r="L15" s="229"/>
      <c r="M15" s="229">
        <f>SUM(M16:M25)</f>
        <v>0</v>
      </c>
      <c r="N15" s="229"/>
      <c r="O15" s="229">
        <f>SUM(O16:O25)</f>
        <v>2.7300000000000004</v>
      </c>
      <c r="P15" s="229"/>
      <c r="Q15" s="229">
        <f>SUM(Q16:Q25)</f>
        <v>0</v>
      </c>
      <c r="R15" s="229"/>
      <c r="S15" s="229"/>
      <c r="T15" s="230"/>
      <c r="U15" s="224"/>
      <c r="V15" s="224">
        <f>SUM(V16:V25)</f>
        <v>26.539999999999996</v>
      </c>
      <c r="W15" s="224"/>
      <c r="X15" s="224"/>
      <c r="AG15" t="s">
        <v>105</v>
      </c>
    </row>
    <row r="16" spans="1:60" ht="22.5" outlineLevel="1" x14ac:dyDescent="0.2">
      <c r="A16" s="231">
        <v>4</v>
      </c>
      <c r="B16" s="232" t="s">
        <v>124</v>
      </c>
      <c r="C16" s="251" t="s">
        <v>125</v>
      </c>
      <c r="D16" s="233" t="s">
        <v>126</v>
      </c>
      <c r="E16" s="234">
        <v>97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6">
        <v>8.6599999999999993E-3</v>
      </c>
      <c r="O16" s="236">
        <f>ROUND(E16*N16,2)</f>
        <v>0.84</v>
      </c>
      <c r="P16" s="236">
        <v>0</v>
      </c>
      <c r="Q16" s="236">
        <f>ROUND(E16*P16,2)</f>
        <v>0</v>
      </c>
      <c r="R16" s="236" t="s">
        <v>127</v>
      </c>
      <c r="S16" s="236" t="s">
        <v>110</v>
      </c>
      <c r="T16" s="237" t="s">
        <v>110</v>
      </c>
      <c r="U16" s="221">
        <v>0.186</v>
      </c>
      <c r="V16" s="221">
        <f>ROUND(E16*U16,2)</f>
        <v>18.04</v>
      </c>
      <c r="W16" s="221"/>
      <c r="X16" s="221" t="s">
        <v>128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129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2" t="s">
        <v>130</v>
      </c>
      <c r="D17" s="239"/>
      <c r="E17" s="239"/>
      <c r="F17" s="239"/>
      <c r="G17" s="239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114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31">
        <v>5</v>
      </c>
      <c r="B18" s="232" t="s">
        <v>131</v>
      </c>
      <c r="C18" s="251" t="s">
        <v>132</v>
      </c>
      <c r="D18" s="233" t="s">
        <v>108</v>
      </c>
      <c r="E18" s="234">
        <v>0.42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6">
        <v>2.5</v>
      </c>
      <c r="O18" s="236">
        <f>ROUND(E18*N18,2)</f>
        <v>1.05</v>
      </c>
      <c r="P18" s="236">
        <v>0</v>
      </c>
      <c r="Q18" s="236">
        <f>ROUND(E18*P18,2)</f>
        <v>0</v>
      </c>
      <c r="R18" s="236" t="s">
        <v>127</v>
      </c>
      <c r="S18" s="236" t="s">
        <v>110</v>
      </c>
      <c r="T18" s="237" t="s">
        <v>110</v>
      </c>
      <c r="U18" s="221">
        <v>3.4</v>
      </c>
      <c r="V18" s="221">
        <f>ROUND(E18*U18,2)</f>
        <v>1.43</v>
      </c>
      <c r="W18" s="221"/>
      <c r="X18" s="221" t="s">
        <v>128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129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2" t="s">
        <v>133</v>
      </c>
      <c r="D19" s="239"/>
      <c r="E19" s="239"/>
      <c r="F19" s="239"/>
      <c r="G19" s="239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114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53" t="s">
        <v>134</v>
      </c>
      <c r="D20" s="222"/>
      <c r="E20" s="223">
        <v>0.42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116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31">
        <v>6</v>
      </c>
      <c r="B21" s="232" t="s">
        <v>135</v>
      </c>
      <c r="C21" s="251" t="s">
        <v>136</v>
      </c>
      <c r="D21" s="233" t="s">
        <v>137</v>
      </c>
      <c r="E21" s="234">
        <v>2.5000000000000001E-2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1.0662499999999999</v>
      </c>
      <c r="O21" s="236">
        <f>ROUND(E21*N21,2)</f>
        <v>0.03</v>
      </c>
      <c r="P21" s="236">
        <v>0</v>
      </c>
      <c r="Q21" s="236">
        <f>ROUND(E21*P21,2)</f>
        <v>0</v>
      </c>
      <c r="R21" s="236" t="s">
        <v>138</v>
      </c>
      <c r="S21" s="236" t="s">
        <v>110</v>
      </c>
      <c r="T21" s="237" t="s">
        <v>110</v>
      </c>
      <c r="U21" s="221">
        <v>15.231</v>
      </c>
      <c r="V21" s="221">
        <f>ROUND(E21*U21,2)</f>
        <v>0.38</v>
      </c>
      <c r="W21" s="221"/>
      <c r="X21" s="221" t="s">
        <v>128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129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2" t="s">
        <v>139</v>
      </c>
      <c r="D22" s="239"/>
      <c r="E22" s="239"/>
      <c r="F22" s="239"/>
      <c r="G22" s="239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114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40">
        <v>7</v>
      </c>
      <c r="B23" s="241" t="s">
        <v>140</v>
      </c>
      <c r="C23" s="254" t="s">
        <v>141</v>
      </c>
      <c r="D23" s="242" t="s">
        <v>108</v>
      </c>
      <c r="E23" s="243">
        <v>0.42</v>
      </c>
      <c r="F23" s="244"/>
      <c r="G23" s="245">
        <f>ROUND(E23*F23,2)</f>
        <v>0</v>
      </c>
      <c r="H23" s="244"/>
      <c r="I23" s="245">
        <f>ROUND(E23*H23,2)</f>
        <v>0</v>
      </c>
      <c r="J23" s="244"/>
      <c r="K23" s="245">
        <f>ROUND(E23*J23,2)</f>
        <v>0</v>
      </c>
      <c r="L23" s="245">
        <v>21</v>
      </c>
      <c r="M23" s="245">
        <f>G23*(1+L23/100)</f>
        <v>0</v>
      </c>
      <c r="N23" s="245">
        <v>1.919</v>
      </c>
      <c r="O23" s="245">
        <f>ROUND(E23*N23,2)</f>
        <v>0.81</v>
      </c>
      <c r="P23" s="245">
        <v>0</v>
      </c>
      <c r="Q23" s="245">
        <f>ROUND(E23*P23,2)</f>
        <v>0</v>
      </c>
      <c r="R23" s="245" t="s">
        <v>138</v>
      </c>
      <c r="S23" s="245" t="s">
        <v>110</v>
      </c>
      <c r="T23" s="246" t="s">
        <v>110</v>
      </c>
      <c r="U23" s="221">
        <v>2.3170000000000002</v>
      </c>
      <c r="V23" s="221">
        <f>ROUND(E23*U23,2)</f>
        <v>0.97</v>
      </c>
      <c r="W23" s="221"/>
      <c r="X23" s="221" t="s">
        <v>128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129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33.75" outlineLevel="1" x14ac:dyDescent="0.2">
      <c r="A24" s="231">
        <v>8</v>
      </c>
      <c r="B24" s="232" t="s">
        <v>142</v>
      </c>
      <c r="C24" s="251" t="s">
        <v>143</v>
      </c>
      <c r="D24" s="233" t="s">
        <v>137</v>
      </c>
      <c r="E24" s="234">
        <v>2.7226599999999999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 t="s">
        <v>127</v>
      </c>
      <c r="S24" s="236" t="s">
        <v>110</v>
      </c>
      <c r="T24" s="237" t="s">
        <v>110</v>
      </c>
      <c r="U24" s="221">
        <v>2.1</v>
      </c>
      <c r="V24" s="221">
        <f>ROUND(E24*U24,2)</f>
        <v>5.72</v>
      </c>
      <c r="W24" s="221"/>
      <c r="X24" s="221" t="s">
        <v>144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145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2" t="s">
        <v>146</v>
      </c>
      <c r="D25" s="239"/>
      <c r="E25" s="239"/>
      <c r="F25" s="239"/>
      <c r="G25" s="239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114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25" t="s">
        <v>104</v>
      </c>
      <c r="B26" s="226" t="s">
        <v>60</v>
      </c>
      <c r="C26" s="250" t="s">
        <v>61</v>
      </c>
      <c r="D26" s="227"/>
      <c r="E26" s="228"/>
      <c r="F26" s="229"/>
      <c r="G26" s="229">
        <f>SUMIF(AG27:AG68,"&lt;&gt;NOR",G27:G68)</f>
        <v>0</v>
      </c>
      <c r="H26" s="229"/>
      <c r="I26" s="229">
        <f>SUM(I27:I68)</f>
        <v>0</v>
      </c>
      <c r="J26" s="229"/>
      <c r="K26" s="229">
        <f>SUM(K27:K68)</f>
        <v>0</v>
      </c>
      <c r="L26" s="229"/>
      <c r="M26" s="229">
        <f>SUM(M27:M68)</f>
        <v>0</v>
      </c>
      <c r="N26" s="229"/>
      <c r="O26" s="229">
        <f>SUM(O27:O68)</f>
        <v>9.9999999999999992E-2</v>
      </c>
      <c r="P26" s="229"/>
      <c r="Q26" s="229">
        <f>SUM(Q27:Q68)</f>
        <v>3.3899999999999997</v>
      </c>
      <c r="R26" s="229"/>
      <c r="S26" s="229"/>
      <c r="T26" s="230"/>
      <c r="U26" s="224"/>
      <c r="V26" s="224">
        <f>SUM(V27:V68)</f>
        <v>181.24999999999997</v>
      </c>
      <c r="W26" s="224"/>
      <c r="X26" s="224"/>
      <c r="AG26" t="s">
        <v>105</v>
      </c>
    </row>
    <row r="27" spans="1:60" outlineLevel="1" x14ac:dyDescent="0.2">
      <c r="A27" s="231">
        <v>9</v>
      </c>
      <c r="B27" s="232" t="s">
        <v>147</v>
      </c>
      <c r="C27" s="251" t="s">
        <v>148</v>
      </c>
      <c r="D27" s="233" t="s">
        <v>126</v>
      </c>
      <c r="E27" s="234">
        <v>9.9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6">
        <v>0</v>
      </c>
      <c r="O27" s="236">
        <f>ROUND(E27*N27,2)</f>
        <v>0</v>
      </c>
      <c r="P27" s="236">
        <v>7.9000000000000001E-4</v>
      </c>
      <c r="Q27" s="236">
        <f>ROUND(E27*P27,2)</f>
        <v>0.01</v>
      </c>
      <c r="R27" s="236" t="s">
        <v>149</v>
      </c>
      <c r="S27" s="236" t="s">
        <v>110</v>
      </c>
      <c r="T27" s="237" t="s">
        <v>110</v>
      </c>
      <c r="U27" s="221">
        <v>2.4500000000000002</v>
      </c>
      <c r="V27" s="221">
        <f>ROUND(E27*U27,2)</f>
        <v>24.26</v>
      </c>
      <c r="W27" s="221"/>
      <c r="X27" s="221" t="s">
        <v>128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129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3" t="s">
        <v>150</v>
      </c>
      <c r="D28" s="222"/>
      <c r="E28" s="223">
        <v>9.9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116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31">
        <v>10</v>
      </c>
      <c r="B29" s="232" t="s">
        <v>151</v>
      </c>
      <c r="C29" s="251" t="s">
        <v>152</v>
      </c>
      <c r="D29" s="233" t="s">
        <v>126</v>
      </c>
      <c r="E29" s="234">
        <v>3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6">
        <v>0</v>
      </c>
      <c r="O29" s="236">
        <f>ROUND(E29*N29,2)</f>
        <v>0</v>
      </c>
      <c r="P29" s="236">
        <v>1.23E-3</v>
      </c>
      <c r="Q29" s="236">
        <f>ROUND(E29*P29,2)</f>
        <v>0</v>
      </c>
      <c r="R29" s="236" t="s">
        <v>149</v>
      </c>
      <c r="S29" s="236" t="s">
        <v>110</v>
      </c>
      <c r="T29" s="237" t="s">
        <v>110</v>
      </c>
      <c r="U29" s="221">
        <v>2.4500000000000002</v>
      </c>
      <c r="V29" s="221">
        <f>ROUND(E29*U29,2)</f>
        <v>7.35</v>
      </c>
      <c r="W29" s="221"/>
      <c r="X29" s="221" t="s">
        <v>128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129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3" t="s">
        <v>153</v>
      </c>
      <c r="D30" s="222"/>
      <c r="E30" s="223">
        <v>3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116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31">
        <v>11</v>
      </c>
      <c r="B31" s="232" t="s">
        <v>154</v>
      </c>
      <c r="C31" s="251" t="s">
        <v>155</v>
      </c>
      <c r="D31" s="233" t="s">
        <v>126</v>
      </c>
      <c r="E31" s="234">
        <v>0.3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6">
        <v>0</v>
      </c>
      <c r="O31" s="236">
        <f>ROUND(E31*N31,2)</f>
        <v>0</v>
      </c>
      <c r="P31" s="236">
        <v>3.14E-3</v>
      </c>
      <c r="Q31" s="236">
        <f>ROUND(E31*P31,2)</f>
        <v>0</v>
      </c>
      <c r="R31" s="236" t="s">
        <v>149</v>
      </c>
      <c r="S31" s="236" t="s">
        <v>110</v>
      </c>
      <c r="T31" s="237" t="s">
        <v>110</v>
      </c>
      <c r="U31" s="221">
        <v>2.5</v>
      </c>
      <c r="V31" s="221">
        <f>ROUND(E31*U31,2)</f>
        <v>0.75</v>
      </c>
      <c r="W31" s="221"/>
      <c r="X31" s="221" t="s">
        <v>128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129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3" t="s">
        <v>156</v>
      </c>
      <c r="D32" s="222"/>
      <c r="E32" s="223">
        <v>0.3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116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31">
        <v>12</v>
      </c>
      <c r="B33" s="232" t="s">
        <v>157</v>
      </c>
      <c r="C33" s="251" t="s">
        <v>158</v>
      </c>
      <c r="D33" s="233" t="s">
        <v>126</v>
      </c>
      <c r="E33" s="234">
        <v>0.6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6">
        <v>0</v>
      </c>
      <c r="O33" s="236">
        <f>ROUND(E33*N33,2)</f>
        <v>0</v>
      </c>
      <c r="P33" s="236">
        <v>7.0699999999999999E-3</v>
      </c>
      <c r="Q33" s="236">
        <f>ROUND(E33*P33,2)</f>
        <v>0</v>
      </c>
      <c r="R33" s="236" t="s">
        <v>149</v>
      </c>
      <c r="S33" s="236" t="s">
        <v>110</v>
      </c>
      <c r="T33" s="237" t="s">
        <v>110</v>
      </c>
      <c r="U33" s="221">
        <v>2.5499999999999998</v>
      </c>
      <c r="V33" s="221">
        <f>ROUND(E33*U33,2)</f>
        <v>1.53</v>
      </c>
      <c r="W33" s="221"/>
      <c r="X33" s="221" t="s">
        <v>128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129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3" t="s">
        <v>159</v>
      </c>
      <c r="D34" s="222"/>
      <c r="E34" s="223">
        <v>0.6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116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31">
        <v>13</v>
      </c>
      <c r="B35" s="232" t="s">
        <v>160</v>
      </c>
      <c r="C35" s="251" t="s">
        <v>161</v>
      </c>
      <c r="D35" s="233" t="s">
        <v>126</v>
      </c>
      <c r="E35" s="234">
        <v>6.3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6">
        <v>0</v>
      </c>
      <c r="O35" s="236">
        <f>ROUND(E35*N35,2)</f>
        <v>0</v>
      </c>
      <c r="P35" s="236">
        <v>1.256E-2</v>
      </c>
      <c r="Q35" s="236">
        <f>ROUND(E35*P35,2)</f>
        <v>0.08</v>
      </c>
      <c r="R35" s="236" t="s">
        <v>149</v>
      </c>
      <c r="S35" s="236" t="s">
        <v>110</v>
      </c>
      <c r="T35" s="237" t="s">
        <v>110</v>
      </c>
      <c r="U35" s="221">
        <v>2.7</v>
      </c>
      <c r="V35" s="221">
        <f>ROUND(E35*U35,2)</f>
        <v>17.010000000000002</v>
      </c>
      <c r="W35" s="221"/>
      <c r="X35" s="221" t="s">
        <v>128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129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3" t="s">
        <v>162</v>
      </c>
      <c r="D36" s="222"/>
      <c r="E36" s="223">
        <v>6.3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116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31">
        <v>14</v>
      </c>
      <c r="B37" s="232" t="s">
        <v>163</v>
      </c>
      <c r="C37" s="251" t="s">
        <v>164</v>
      </c>
      <c r="D37" s="233" t="s">
        <v>126</v>
      </c>
      <c r="E37" s="234">
        <v>2.7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6">
        <v>0</v>
      </c>
      <c r="O37" s="236">
        <f>ROUND(E37*N37,2)</f>
        <v>0</v>
      </c>
      <c r="P37" s="236">
        <v>3.3169999999999998E-2</v>
      </c>
      <c r="Q37" s="236">
        <f>ROUND(E37*P37,2)</f>
        <v>0.09</v>
      </c>
      <c r="R37" s="236" t="s">
        <v>149</v>
      </c>
      <c r="S37" s="236" t="s">
        <v>110</v>
      </c>
      <c r="T37" s="237" t="s">
        <v>110</v>
      </c>
      <c r="U37" s="221">
        <v>3.9</v>
      </c>
      <c r="V37" s="221">
        <f>ROUND(E37*U37,2)</f>
        <v>10.53</v>
      </c>
      <c r="W37" s="221"/>
      <c r="X37" s="221" t="s">
        <v>128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129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3" t="s">
        <v>165</v>
      </c>
      <c r="D38" s="222"/>
      <c r="E38" s="223">
        <v>2.7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116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40">
        <v>15</v>
      </c>
      <c r="B39" s="241" t="s">
        <v>166</v>
      </c>
      <c r="C39" s="254" t="s">
        <v>167</v>
      </c>
      <c r="D39" s="242" t="s">
        <v>126</v>
      </c>
      <c r="E39" s="243">
        <v>9.9</v>
      </c>
      <c r="F39" s="244"/>
      <c r="G39" s="245">
        <f>ROUND(E39*F39,2)</f>
        <v>0</v>
      </c>
      <c r="H39" s="244"/>
      <c r="I39" s="245">
        <f>ROUND(E39*H39,2)</f>
        <v>0</v>
      </c>
      <c r="J39" s="244"/>
      <c r="K39" s="245">
        <f>ROUND(E39*J39,2)</f>
        <v>0</v>
      </c>
      <c r="L39" s="245">
        <v>21</v>
      </c>
      <c r="M39" s="245">
        <f>G39*(1+L39/100)</f>
        <v>0</v>
      </c>
      <c r="N39" s="245">
        <v>2.2499999999999998E-3</v>
      </c>
      <c r="O39" s="245">
        <f>ROUND(E39*N39,2)</f>
        <v>0.02</v>
      </c>
      <c r="P39" s="245">
        <v>0</v>
      </c>
      <c r="Q39" s="245">
        <f>ROUND(E39*P39,2)</f>
        <v>0</v>
      </c>
      <c r="R39" s="245" t="s">
        <v>149</v>
      </c>
      <c r="S39" s="245" t="s">
        <v>110</v>
      </c>
      <c r="T39" s="246" t="s">
        <v>110</v>
      </c>
      <c r="U39" s="221">
        <v>1.4690000000000001</v>
      </c>
      <c r="V39" s="221">
        <f>ROUND(E39*U39,2)</f>
        <v>14.54</v>
      </c>
      <c r="W39" s="221"/>
      <c r="X39" s="221" t="s">
        <v>128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129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40">
        <v>16</v>
      </c>
      <c r="B40" s="241" t="s">
        <v>168</v>
      </c>
      <c r="C40" s="254" t="s">
        <v>169</v>
      </c>
      <c r="D40" s="242" t="s">
        <v>126</v>
      </c>
      <c r="E40" s="243">
        <v>3</v>
      </c>
      <c r="F40" s="244"/>
      <c r="G40" s="245">
        <f>ROUND(E40*F40,2)</f>
        <v>0</v>
      </c>
      <c r="H40" s="244"/>
      <c r="I40" s="245">
        <f>ROUND(E40*H40,2)</f>
        <v>0</v>
      </c>
      <c r="J40" s="244"/>
      <c r="K40" s="245">
        <f>ROUND(E40*J40,2)</f>
        <v>0</v>
      </c>
      <c r="L40" s="245">
        <v>21</v>
      </c>
      <c r="M40" s="245">
        <f>G40*(1+L40/100)</f>
        <v>0</v>
      </c>
      <c r="N40" s="245">
        <v>2.2499999999999998E-3</v>
      </c>
      <c r="O40" s="245">
        <f>ROUND(E40*N40,2)</f>
        <v>0.01</v>
      </c>
      <c r="P40" s="245">
        <v>0</v>
      </c>
      <c r="Q40" s="245">
        <f>ROUND(E40*P40,2)</f>
        <v>0</v>
      </c>
      <c r="R40" s="245" t="s">
        <v>149</v>
      </c>
      <c r="S40" s="245" t="s">
        <v>110</v>
      </c>
      <c r="T40" s="246" t="s">
        <v>110</v>
      </c>
      <c r="U40" s="221">
        <v>1.609</v>
      </c>
      <c r="V40" s="221">
        <f>ROUND(E40*U40,2)</f>
        <v>4.83</v>
      </c>
      <c r="W40" s="221"/>
      <c r="X40" s="221" t="s">
        <v>128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129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40">
        <v>17</v>
      </c>
      <c r="B41" s="241" t="s">
        <v>170</v>
      </c>
      <c r="C41" s="254" t="s">
        <v>171</v>
      </c>
      <c r="D41" s="242" t="s">
        <v>126</v>
      </c>
      <c r="E41" s="243">
        <v>0.3</v>
      </c>
      <c r="F41" s="244"/>
      <c r="G41" s="245">
        <f>ROUND(E41*F41,2)</f>
        <v>0</v>
      </c>
      <c r="H41" s="244"/>
      <c r="I41" s="245">
        <f>ROUND(E41*H41,2)</f>
        <v>0</v>
      </c>
      <c r="J41" s="244"/>
      <c r="K41" s="245">
        <f>ROUND(E41*J41,2)</f>
        <v>0</v>
      </c>
      <c r="L41" s="245">
        <v>21</v>
      </c>
      <c r="M41" s="245">
        <f>G41*(1+L41/100)</f>
        <v>0</v>
      </c>
      <c r="N41" s="245">
        <v>2.2499999999999998E-3</v>
      </c>
      <c r="O41" s="245">
        <f>ROUND(E41*N41,2)</f>
        <v>0</v>
      </c>
      <c r="P41" s="245">
        <v>0</v>
      </c>
      <c r="Q41" s="245">
        <f>ROUND(E41*P41,2)</f>
        <v>0</v>
      </c>
      <c r="R41" s="245" t="s">
        <v>149</v>
      </c>
      <c r="S41" s="245" t="s">
        <v>110</v>
      </c>
      <c r="T41" s="246" t="s">
        <v>110</v>
      </c>
      <c r="U41" s="221">
        <v>1.7689999999999999</v>
      </c>
      <c r="V41" s="221">
        <f>ROUND(E41*U41,2)</f>
        <v>0.53</v>
      </c>
      <c r="W41" s="221"/>
      <c r="X41" s="221" t="s">
        <v>128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129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40">
        <v>18</v>
      </c>
      <c r="B42" s="241" t="s">
        <v>172</v>
      </c>
      <c r="C42" s="254" t="s">
        <v>173</v>
      </c>
      <c r="D42" s="242" t="s">
        <v>126</v>
      </c>
      <c r="E42" s="243">
        <v>0.6</v>
      </c>
      <c r="F42" s="244"/>
      <c r="G42" s="245">
        <f>ROUND(E42*F42,2)</f>
        <v>0</v>
      </c>
      <c r="H42" s="244"/>
      <c r="I42" s="245">
        <f>ROUND(E42*H42,2)</f>
        <v>0</v>
      </c>
      <c r="J42" s="244"/>
      <c r="K42" s="245">
        <f>ROUND(E42*J42,2)</f>
        <v>0</v>
      </c>
      <c r="L42" s="245">
        <v>21</v>
      </c>
      <c r="M42" s="245">
        <f>G42*(1+L42/100)</f>
        <v>0</v>
      </c>
      <c r="N42" s="245">
        <v>2.2499999999999998E-3</v>
      </c>
      <c r="O42" s="245">
        <f>ROUND(E42*N42,2)</f>
        <v>0</v>
      </c>
      <c r="P42" s="245">
        <v>0</v>
      </c>
      <c r="Q42" s="245">
        <f>ROUND(E42*P42,2)</f>
        <v>0</v>
      </c>
      <c r="R42" s="245" t="s">
        <v>149</v>
      </c>
      <c r="S42" s="245" t="s">
        <v>110</v>
      </c>
      <c r="T42" s="246" t="s">
        <v>110</v>
      </c>
      <c r="U42" s="221">
        <v>1.6890000000000001</v>
      </c>
      <c r="V42" s="221">
        <f>ROUND(E42*U42,2)</f>
        <v>1.01</v>
      </c>
      <c r="W42" s="221"/>
      <c r="X42" s="221" t="s">
        <v>128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129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40">
        <v>19</v>
      </c>
      <c r="B43" s="241" t="s">
        <v>174</v>
      </c>
      <c r="C43" s="254" t="s">
        <v>175</v>
      </c>
      <c r="D43" s="242" t="s">
        <v>126</v>
      </c>
      <c r="E43" s="243">
        <v>6.3</v>
      </c>
      <c r="F43" s="244"/>
      <c r="G43" s="245">
        <f>ROUND(E43*F43,2)</f>
        <v>0</v>
      </c>
      <c r="H43" s="244"/>
      <c r="I43" s="245">
        <f>ROUND(E43*H43,2)</f>
        <v>0</v>
      </c>
      <c r="J43" s="244"/>
      <c r="K43" s="245">
        <f>ROUND(E43*J43,2)</f>
        <v>0</v>
      </c>
      <c r="L43" s="245">
        <v>21</v>
      </c>
      <c r="M43" s="245">
        <f>G43*(1+L43/100)</f>
        <v>0</v>
      </c>
      <c r="N43" s="245">
        <v>2.2499999999999998E-3</v>
      </c>
      <c r="O43" s="245">
        <f>ROUND(E43*N43,2)</f>
        <v>0.01</v>
      </c>
      <c r="P43" s="245">
        <v>0</v>
      </c>
      <c r="Q43" s="245">
        <f>ROUND(E43*P43,2)</f>
        <v>0</v>
      </c>
      <c r="R43" s="245" t="s">
        <v>149</v>
      </c>
      <c r="S43" s="245" t="s">
        <v>110</v>
      </c>
      <c r="T43" s="246" t="s">
        <v>110</v>
      </c>
      <c r="U43" s="221">
        <v>1.7889999999999999</v>
      </c>
      <c r="V43" s="221">
        <f>ROUND(E43*U43,2)</f>
        <v>11.27</v>
      </c>
      <c r="W43" s="221"/>
      <c r="X43" s="221" t="s">
        <v>128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129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40">
        <v>20</v>
      </c>
      <c r="B44" s="241" t="s">
        <v>176</v>
      </c>
      <c r="C44" s="254" t="s">
        <v>177</v>
      </c>
      <c r="D44" s="242" t="s">
        <v>126</v>
      </c>
      <c r="E44" s="243">
        <v>2.7</v>
      </c>
      <c r="F44" s="244"/>
      <c r="G44" s="245">
        <f>ROUND(E44*F44,2)</f>
        <v>0</v>
      </c>
      <c r="H44" s="244"/>
      <c r="I44" s="245">
        <f>ROUND(E44*H44,2)</f>
        <v>0</v>
      </c>
      <c r="J44" s="244"/>
      <c r="K44" s="245">
        <f>ROUND(E44*J44,2)</f>
        <v>0</v>
      </c>
      <c r="L44" s="245">
        <v>21</v>
      </c>
      <c r="M44" s="245">
        <f>G44*(1+L44/100)</f>
        <v>0</v>
      </c>
      <c r="N44" s="245">
        <v>2.2499999999999998E-3</v>
      </c>
      <c r="O44" s="245">
        <f>ROUND(E44*N44,2)</f>
        <v>0.01</v>
      </c>
      <c r="P44" s="245">
        <v>0</v>
      </c>
      <c r="Q44" s="245">
        <f>ROUND(E44*P44,2)</f>
        <v>0</v>
      </c>
      <c r="R44" s="245" t="s">
        <v>149</v>
      </c>
      <c r="S44" s="245" t="s">
        <v>110</v>
      </c>
      <c r="T44" s="246" t="s">
        <v>110</v>
      </c>
      <c r="U44" s="221">
        <v>2.3889999999999998</v>
      </c>
      <c r="V44" s="221">
        <f>ROUND(E44*U44,2)</f>
        <v>6.45</v>
      </c>
      <c r="W44" s="221"/>
      <c r="X44" s="221" t="s">
        <v>128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129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40">
        <v>21</v>
      </c>
      <c r="B45" s="241" t="s">
        <v>178</v>
      </c>
      <c r="C45" s="254" t="s">
        <v>179</v>
      </c>
      <c r="D45" s="242" t="s">
        <v>126</v>
      </c>
      <c r="E45" s="243">
        <v>9.9</v>
      </c>
      <c r="F45" s="244"/>
      <c r="G45" s="245">
        <f>ROUND(E45*F45,2)</f>
        <v>0</v>
      </c>
      <c r="H45" s="244"/>
      <c r="I45" s="245">
        <f>ROUND(E45*H45,2)</f>
        <v>0</v>
      </c>
      <c r="J45" s="244"/>
      <c r="K45" s="245">
        <f>ROUND(E45*J45,2)</f>
        <v>0</v>
      </c>
      <c r="L45" s="245">
        <v>21</v>
      </c>
      <c r="M45" s="245">
        <f>G45*(1+L45/100)</f>
        <v>0</v>
      </c>
      <c r="N45" s="245">
        <v>0</v>
      </c>
      <c r="O45" s="245">
        <f>ROUND(E45*N45,2)</f>
        <v>0</v>
      </c>
      <c r="P45" s="245">
        <v>0</v>
      </c>
      <c r="Q45" s="245">
        <f>ROUND(E45*P45,2)</f>
        <v>0</v>
      </c>
      <c r="R45" s="245" t="s">
        <v>149</v>
      </c>
      <c r="S45" s="245" t="s">
        <v>110</v>
      </c>
      <c r="T45" s="246" t="s">
        <v>110</v>
      </c>
      <c r="U45" s="221">
        <v>0.49</v>
      </c>
      <c r="V45" s="221">
        <f>ROUND(E45*U45,2)</f>
        <v>4.8499999999999996</v>
      </c>
      <c r="W45" s="221"/>
      <c r="X45" s="221" t="s">
        <v>128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129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40">
        <v>22</v>
      </c>
      <c r="B46" s="241" t="s">
        <v>180</v>
      </c>
      <c r="C46" s="254" t="s">
        <v>181</v>
      </c>
      <c r="D46" s="242" t="s">
        <v>126</v>
      </c>
      <c r="E46" s="243">
        <v>3</v>
      </c>
      <c r="F46" s="244"/>
      <c r="G46" s="245">
        <f>ROUND(E46*F46,2)</f>
        <v>0</v>
      </c>
      <c r="H46" s="244"/>
      <c r="I46" s="245">
        <f>ROUND(E46*H46,2)</f>
        <v>0</v>
      </c>
      <c r="J46" s="244"/>
      <c r="K46" s="245">
        <f>ROUND(E46*J46,2)</f>
        <v>0</v>
      </c>
      <c r="L46" s="245">
        <v>21</v>
      </c>
      <c r="M46" s="245">
        <f>G46*(1+L46/100)</f>
        <v>0</v>
      </c>
      <c r="N46" s="245">
        <v>0</v>
      </c>
      <c r="O46" s="245">
        <f>ROUND(E46*N46,2)</f>
        <v>0</v>
      </c>
      <c r="P46" s="245">
        <v>0</v>
      </c>
      <c r="Q46" s="245">
        <f>ROUND(E46*P46,2)</f>
        <v>0</v>
      </c>
      <c r="R46" s="245" t="s">
        <v>149</v>
      </c>
      <c r="S46" s="245" t="s">
        <v>110</v>
      </c>
      <c r="T46" s="246" t="s">
        <v>110</v>
      </c>
      <c r="U46" s="221">
        <v>0.52</v>
      </c>
      <c r="V46" s="221">
        <f>ROUND(E46*U46,2)</f>
        <v>1.56</v>
      </c>
      <c r="W46" s="221"/>
      <c r="X46" s="221" t="s">
        <v>128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129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40">
        <v>23</v>
      </c>
      <c r="B47" s="241" t="s">
        <v>182</v>
      </c>
      <c r="C47" s="254" t="s">
        <v>183</v>
      </c>
      <c r="D47" s="242" t="s">
        <v>126</v>
      </c>
      <c r="E47" s="243">
        <v>0.3</v>
      </c>
      <c r="F47" s="244"/>
      <c r="G47" s="245">
        <f>ROUND(E47*F47,2)</f>
        <v>0</v>
      </c>
      <c r="H47" s="244"/>
      <c r="I47" s="245">
        <f>ROUND(E47*H47,2)</f>
        <v>0</v>
      </c>
      <c r="J47" s="244"/>
      <c r="K47" s="245">
        <f>ROUND(E47*J47,2)</f>
        <v>0</v>
      </c>
      <c r="L47" s="245">
        <v>21</v>
      </c>
      <c r="M47" s="245">
        <f>G47*(1+L47/100)</f>
        <v>0</v>
      </c>
      <c r="N47" s="245">
        <v>0</v>
      </c>
      <c r="O47" s="245">
        <f>ROUND(E47*N47,2)</f>
        <v>0</v>
      </c>
      <c r="P47" s="245">
        <v>0</v>
      </c>
      <c r="Q47" s="245">
        <f>ROUND(E47*P47,2)</f>
        <v>0</v>
      </c>
      <c r="R47" s="245" t="s">
        <v>149</v>
      </c>
      <c r="S47" s="245" t="s">
        <v>110</v>
      </c>
      <c r="T47" s="246" t="s">
        <v>110</v>
      </c>
      <c r="U47" s="221">
        <v>0.59</v>
      </c>
      <c r="V47" s="221">
        <f>ROUND(E47*U47,2)</f>
        <v>0.18</v>
      </c>
      <c r="W47" s="221"/>
      <c r="X47" s="221" t="s">
        <v>128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129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40">
        <v>24</v>
      </c>
      <c r="B48" s="241" t="s">
        <v>184</v>
      </c>
      <c r="C48" s="254" t="s">
        <v>185</v>
      </c>
      <c r="D48" s="242" t="s">
        <v>126</v>
      </c>
      <c r="E48" s="243">
        <v>0.6</v>
      </c>
      <c r="F48" s="244"/>
      <c r="G48" s="245">
        <f>ROUND(E48*F48,2)</f>
        <v>0</v>
      </c>
      <c r="H48" s="244"/>
      <c r="I48" s="245">
        <f>ROUND(E48*H48,2)</f>
        <v>0</v>
      </c>
      <c r="J48" s="244"/>
      <c r="K48" s="245">
        <f>ROUND(E48*J48,2)</f>
        <v>0</v>
      </c>
      <c r="L48" s="245">
        <v>21</v>
      </c>
      <c r="M48" s="245">
        <f>G48*(1+L48/100)</f>
        <v>0</v>
      </c>
      <c r="N48" s="245">
        <v>0</v>
      </c>
      <c r="O48" s="245">
        <f>ROUND(E48*N48,2)</f>
        <v>0</v>
      </c>
      <c r="P48" s="245">
        <v>0</v>
      </c>
      <c r="Q48" s="245">
        <f>ROUND(E48*P48,2)</f>
        <v>0</v>
      </c>
      <c r="R48" s="245" t="s">
        <v>149</v>
      </c>
      <c r="S48" s="245" t="s">
        <v>110</v>
      </c>
      <c r="T48" s="246" t="s">
        <v>110</v>
      </c>
      <c r="U48" s="221">
        <v>0.59</v>
      </c>
      <c r="V48" s="221">
        <f>ROUND(E48*U48,2)</f>
        <v>0.35</v>
      </c>
      <c r="W48" s="221"/>
      <c r="X48" s="221" t="s">
        <v>128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129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40">
        <v>25</v>
      </c>
      <c r="B49" s="241" t="s">
        <v>186</v>
      </c>
      <c r="C49" s="254" t="s">
        <v>187</v>
      </c>
      <c r="D49" s="242" t="s">
        <v>126</v>
      </c>
      <c r="E49" s="243">
        <v>6.3</v>
      </c>
      <c r="F49" s="244"/>
      <c r="G49" s="245">
        <f>ROUND(E49*F49,2)</f>
        <v>0</v>
      </c>
      <c r="H49" s="244"/>
      <c r="I49" s="245">
        <f>ROUND(E49*H49,2)</f>
        <v>0</v>
      </c>
      <c r="J49" s="244"/>
      <c r="K49" s="245">
        <f>ROUND(E49*J49,2)</f>
        <v>0</v>
      </c>
      <c r="L49" s="245">
        <v>21</v>
      </c>
      <c r="M49" s="245">
        <f>G49*(1+L49/100)</f>
        <v>0</v>
      </c>
      <c r="N49" s="245">
        <v>0</v>
      </c>
      <c r="O49" s="245">
        <f>ROUND(E49*N49,2)</f>
        <v>0</v>
      </c>
      <c r="P49" s="245">
        <v>0</v>
      </c>
      <c r="Q49" s="245">
        <f>ROUND(E49*P49,2)</f>
        <v>0</v>
      </c>
      <c r="R49" s="245" t="s">
        <v>149</v>
      </c>
      <c r="S49" s="245" t="s">
        <v>110</v>
      </c>
      <c r="T49" s="246" t="s">
        <v>110</v>
      </c>
      <c r="U49" s="221">
        <v>0.63</v>
      </c>
      <c r="V49" s="221">
        <f>ROUND(E49*U49,2)</f>
        <v>3.97</v>
      </c>
      <c r="W49" s="221"/>
      <c r="X49" s="221" t="s">
        <v>128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129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40">
        <v>26</v>
      </c>
      <c r="B50" s="241" t="s">
        <v>188</v>
      </c>
      <c r="C50" s="254" t="s">
        <v>189</v>
      </c>
      <c r="D50" s="242" t="s">
        <v>126</v>
      </c>
      <c r="E50" s="243">
        <v>2.7</v>
      </c>
      <c r="F50" s="244"/>
      <c r="G50" s="245">
        <f>ROUND(E50*F50,2)</f>
        <v>0</v>
      </c>
      <c r="H50" s="244"/>
      <c r="I50" s="245">
        <f>ROUND(E50*H50,2)</f>
        <v>0</v>
      </c>
      <c r="J50" s="244"/>
      <c r="K50" s="245">
        <f>ROUND(E50*J50,2)</f>
        <v>0</v>
      </c>
      <c r="L50" s="245">
        <v>21</v>
      </c>
      <c r="M50" s="245">
        <f>G50*(1+L50/100)</f>
        <v>0</v>
      </c>
      <c r="N50" s="245">
        <v>0</v>
      </c>
      <c r="O50" s="245">
        <f>ROUND(E50*N50,2)</f>
        <v>0</v>
      </c>
      <c r="P50" s="245">
        <v>0</v>
      </c>
      <c r="Q50" s="245">
        <f>ROUND(E50*P50,2)</f>
        <v>0</v>
      </c>
      <c r="R50" s="245" t="s">
        <v>149</v>
      </c>
      <c r="S50" s="245" t="s">
        <v>110</v>
      </c>
      <c r="T50" s="246" t="s">
        <v>110</v>
      </c>
      <c r="U50" s="221">
        <v>0.83</v>
      </c>
      <c r="V50" s="221">
        <f>ROUND(E50*U50,2)</f>
        <v>2.2400000000000002</v>
      </c>
      <c r="W50" s="221"/>
      <c r="X50" s="221" t="s">
        <v>128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129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40">
        <v>27</v>
      </c>
      <c r="B51" s="241" t="s">
        <v>190</v>
      </c>
      <c r="C51" s="254" t="s">
        <v>191</v>
      </c>
      <c r="D51" s="242" t="s">
        <v>126</v>
      </c>
      <c r="E51" s="243">
        <v>15</v>
      </c>
      <c r="F51" s="244"/>
      <c r="G51" s="245">
        <f>ROUND(E51*F51,2)</f>
        <v>0</v>
      </c>
      <c r="H51" s="244"/>
      <c r="I51" s="245">
        <f>ROUND(E51*H51,2)</f>
        <v>0</v>
      </c>
      <c r="J51" s="244"/>
      <c r="K51" s="245">
        <f>ROUND(E51*J51,2)</f>
        <v>0</v>
      </c>
      <c r="L51" s="245">
        <v>21</v>
      </c>
      <c r="M51" s="245">
        <f>G51*(1+L51/100)</f>
        <v>0</v>
      </c>
      <c r="N51" s="245">
        <v>0</v>
      </c>
      <c r="O51" s="245">
        <f>ROUND(E51*N51,2)</f>
        <v>0</v>
      </c>
      <c r="P51" s="245">
        <v>4.6000000000000001E-4</v>
      </c>
      <c r="Q51" s="245">
        <f>ROUND(E51*P51,2)</f>
        <v>0.01</v>
      </c>
      <c r="R51" s="245" t="s">
        <v>149</v>
      </c>
      <c r="S51" s="245" t="s">
        <v>110</v>
      </c>
      <c r="T51" s="246" t="s">
        <v>110</v>
      </c>
      <c r="U51" s="221">
        <v>1.5</v>
      </c>
      <c r="V51" s="221">
        <f>ROUND(E51*U51,2)</f>
        <v>22.5</v>
      </c>
      <c r="W51" s="221"/>
      <c r="X51" s="221" t="s">
        <v>128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129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31">
        <v>28</v>
      </c>
      <c r="B52" s="232" t="s">
        <v>192</v>
      </c>
      <c r="C52" s="251" t="s">
        <v>193</v>
      </c>
      <c r="D52" s="233" t="s">
        <v>126</v>
      </c>
      <c r="E52" s="234">
        <v>84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6">
        <v>4.8999999999999998E-4</v>
      </c>
      <c r="O52" s="236">
        <f>ROUND(E52*N52,2)</f>
        <v>0.04</v>
      </c>
      <c r="P52" s="236">
        <v>1.7999999999999999E-2</v>
      </c>
      <c r="Q52" s="236">
        <f>ROUND(E52*P52,2)</f>
        <v>1.51</v>
      </c>
      <c r="R52" s="236" t="s">
        <v>149</v>
      </c>
      <c r="S52" s="236" t="s">
        <v>110</v>
      </c>
      <c r="T52" s="237" t="s">
        <v>110</v>
      </c>
      <c r="U52" s="221">
        <v>0.34200000000000003</v>
      </c>
      <c r="V52" s="221">
        <f>ROUND(E52*U52,2)</f>
        <v>28.73</v>
      </c>
      <c r="W52" s="221"/>
      <c r="X52" s="221" t="s">
        <v>128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129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5" t="s">
        <v>194</v>
      </c>
      <c r="D53" s="247"/>
      <c r="E53" s="247"/>
      <c r="F53" s="247"/>
      <c r="G53" s="247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195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3" t="s">
        <v>196</v>
      </c>
      <c r="D54" s="222"/>
      <c r="E54" s="223">
        <v>44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116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3" t="s">
        <v>197</v>
      </c>
      <c r="D55" s="222"/>
      <c r="E55" s="223">
        <v>40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116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31">
        <v>29</v>
      </c>
      <c r="B56" s="232" t="s">
        <v>198</v>
      </c>
      <c r="C56" s="251" t="s">
        <v>199</v>
      </c>
      <c r="D56" s="233" t="s">
        <v>126</v>
      </c>
      <c r="E56" s="234">
        <v>13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6">
        <v>4.8999999999999998E-4</v>
      </c>
      <c r="O56" s="236">
        <f>ROUND(E56*N56,2)</f>
        <v>0.01</v>
      </c>
      <c r="P56" s="236">
        <v>0.04</v>
      </c>
      <c r="Q56" s="236">
        <f>ROUND(E56*P56,2)</f>
        <v>0.52</v>
      </c>
      <c r="R56" s="236" t="s">
        <v>149</v>
      </c>
      <c r="S56" s="236" t="s">
        <v>110</v>
      </c>
      <c r="T56" s="237" t="s">
        <v>110</v>
      </c>
      <c r="U56" s="221">
        <v>0.66800000000000004</v>
      </c>
      <c r="V56" s="221">
        <f>ROUND(E56*U56,2)</f>
        <v>8.68</v>
      </c>
      <c r="W56" s="221"/>
      <c r="X56" s="221" t="s">
        <v>128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129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55" t="s">
        <v>194</v>
      </c>
      <c r="D57" s="247"/>
      <c r="E57" s="247"/>
      <c r="F57" s="247"/>
      <c r="G57" s="247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195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3" t="s">
        <v>200</v>
      </c>
      <c r="D58" s="222"/>
      <c r="E58" s="223">
        <v>13</v>
      </c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116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31">
        <v>30</v>
      </c>
      <c r="B59" s="232" t="s">
        <v>201</v>
      </c>
      <c r="C59" s="251" t="s">
        <v>202</v>
      </c>
      <c r="D59" s="233" t="s">
        <v>203</v>
      </c>
      <c r="E59" s="234">
        <v>2.8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6">
        <v>0</v>
      </c>
      <c r="O59" s="236">
        <f>ROUND(E59*N59,2)</f>
        <v>0</v>
      </c>
      <c r="P59" s="236">
        <v>0.41699999999999998</v>
      </c>
      <c r="Q59" s="236">
        <f>ROUND(E59*P59,2)</f>
        <v>1.17</v>
      </c>
      <c r="R59" s="236" t="s">
        <v>109</v>
      </c>
      <c r="S59" s="236" t="s">
        <v>110</v>
      </c>
      <c r="T59" s="237" t="s">
        <v>110</v>
      </c>
      <c r="U59" s="221">
        <v>2.3003900000000002</v>
      </c>
      <c r="V59" s="221">
        <f>ROUND(E59*U59,2)</f>
        <v>6.44</v>
      </c>
      <c r="W59" s="221"/>
      <c r="X59" s="221" t="s">
        <v>111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112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33.75" outlineLevel="1" x14ac:dyDescent="0.2">
      <c r="A60" s="219"/>
      <c r="B60" s="220"/>
      <c r="C60" s="255" t="s">
        <v>204</v>
      </c>
      <c r="D60" s="247"/>
      <c r="E60" s="247"/>
      <c r="F60" s="247"/>
      <c r="G60" s="247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195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38" t="str">
        <f>C60</f>
        <v>Vybourání dlažeb z dlaždic kameninových, cementových, teracových, čedičových nebo keramických tloušťky do 10 mm s jakoukoliv výplní spár, odstranění podkladů pod dlažby tloušťky 15 cm, vnitrostaveništní přesunu, svislé přemístění do výše jednoho podlaží a odvoz na skládku do 10 km.</v>
      </c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6" t="s">
        <v>205</v>
      </c>
      <c r="D61" s="248"/>
      <c r="E61" s="248"/>
      <c r="F61" s="248"/>
      <c r="G61" s="248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195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40">
        <v>31</v>
      </c>
      <c r="B62" s="241" t="s">
        <v>206</v>
      </c>
      <c r="C62" s="254" t="s">
        <v>207</v>
      </c>
      <c r="D62" s="242" t="s">
        <v>137</v>
      </c>
      <c r="E62" s="243">
        <v>2.2242799999999998</v>
      </c>
      <c r="F62" s="244"/>
      <c r="G62" s="245">
        <f>ROUND(E62*F62,2)</f>
        <v>0</v>
      </c>
      <c r="H62" s="244"/>
      <c r="I62" s="245">
        <f>ROUND(E62*H62,2)</f>
        <v>0</v>
      </c>
      <c r="J62" s="244"/>
      <c r="K62" s="245">
        <f>ROUND(E62*J62,2)</f>
        <v>0</v>
      </c>
      <c r="L62" s="245">
        <v>21</v>
      </c>
      <c r="M62" s="245">
        <f>G62*(1+L62/100)</f>
        <v>0</v>
      </c>
      <c r="N62" s="245">
        <v>0</v>
      </c>
      <c r="O62" s="245">
        <f>ROUND(E62*N62,2)</f>
        <v>0</v>
      </c>
      <c r="P62" s="245">
        <v>0</v>
      </c>
      <c r="Q62" s="245">
        <f>ROUND(E62*P62,2)</f>
        <v>0</v>
      </c>
      <c r="R62" s="245"/>
      <c r="S62" s="245" t="s">
        <v>110</v>
      </c>
      <c r="T62" s="246" t="s">
        <v>110</v>
      </c>
      <c r="U62" s="221">
        <v>0.26500000000000001</v>
      </c>
      <c r="V62" s="221">
        <f>ROUND(E62*U62,2)</f>
        <v>0.59</v>
      </c>
      <c r="W62" s="221"/>
      <c r="X62" s="221" t="s">
        <v>208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209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31">
        <v>32</v>
      </c>
      <c r="B63" s="232" t="s">
        <v>210</v>
      </c>
      <c r="C63" s="251" t="s">
        <v>211</v>
      </c>
      <c r="D63" s="233" t="s">
        <v>137</v>
      </c>
      <c r="E63" s="234">
        <v>2.2242799999999998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6">
        <v>0</v>
      </c>
      <c r="O63" s="236">
        <f>ROUND(E63*N63,2)</f>
        <v>0</v>
      </c>
      <c r="P63" s="236">
        <v>0</v>
      </c>
      <c r="Q63" s="236">
        <f>ROUND(E63*P63,2)</f>
        <v>0</v>
      </c>
      <c r="R63" s="236" t="s">
        <v>149</v>
      </c>
      <c r="S63" s="236" t="s">
        <v>110</v>
      </c>
      <c r="T63" s="237" t="s">
        <v>110</v>
      </c>
      <c r="U63" s="221">
        <v>0.49</v>
      </c>
      <c r="V63" s="221">
        <f>ROUND(E63*U63,2)</f>
        <v>1.0900000000000001</v>
      </c>
      <c r="W63" s="221"/>
      <c r="X63" s="221" t="s">
        <v>208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209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5" t="s">
        <v>212</v>
      </c>
      <c r="D64" s="247"/>
      <c r="E64" s="247"/>
      <c r="F64" s="247"/>
      <c r="G64" s="247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195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40">
        <v>33</v>
      </c>
      <c r="B65" s="241" t="s">
        <v>213</v>
      </c>
      <c r="C65" s="254" t="s">
        <v>214</v>
      </c>
      <c r="D65" s="242" t="s">
        <v>137</v>
      </c>
      <c r="E65" s="243">
        <v>31.139949999999999</v>
      </c>
      <c r="F65" s="244"/>
      <c r="G65" s="245">
        <f>ROUND(E65*F65,2)</f>
        <v>0</v>
      </c>
      <c r="H65" s="244"/>
      <c r="I65" s="245">
        <f>ROUND(E65*H65,2)</f>
        <v>0</v>
      </c>
      <c r="J65" s="244"/>
      <c r="K65" s="245">
        <f>ROUND(E65*J65,2)</f>
        <v>0</v>
      </c>
      <c r="L65" s="245">
        <v>21</v>
      </c>
      <c r="M65" s="245">
        <f>G65*(1+L65/100)</f>
        <v>0</v>
      </c>
      <c r="N65" s="245">
        <v>0</v>
      </c>
      <c r="O65" s="245">
        <f>ROUND(E65*N65,2)</f>
        <v>0</v>
      </c>
      <c r="P65" s="245">
        <v>0</v>
      </c>
      <c r="Q65" s="245">
        <f>ROUND(E65*P65,2)</f>
        <v>0</v>
      </c>
      <c r="R65" s="245" t="s">
        <v>149</v>
      </c>
      <c r="S65" s="245" t="s">
        <v>110</v>
      </c>
      <c r="T65" s="246" t="s">
        <v>110</v>
      </c>
      <c r="U65" s="221">
        <v>0</v>
      </c>
      <c r="V65" s="221">
        <f>ROUND(E65*U65,2)</f>
        <v>0</v>
      </c>
      <c r="W65" s="221"/>
      <c r="X65" s="221" t="s">
        <v>208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209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40">
        <v>34</v>
      </c>
      <c r="B66" s="241" t="s">
        <v>215</v>
      </c>
      <c r="C66" s="254" t="s">
        <v>216</v>
      </c>
      <c r="D66" s="242" t="s">
        <v>137</v>
      </c>
      <c r="E66" s="243">
        <v>2.2242799999999998</v>
      </c>
      <c r="F66" s="244"/>
      <c r="G66" s="245">
        <f>ROUND(E66*F66,2)</f>
        <v>0</v>
      </c>
      <c r="H66" s="244"/>
      <c r="I66" s="245">
        <f>ROUND(E66*H66,2)</f>
        <v>0</v>
      </c>
      <c r="J66" s="244"/>
      <c r="K66" s="245">
        <f>ROUND(E66*J66,2)</f>
        <v>0</v>
      </c>
      <c r="L66" s="245">
        <v>21</v>
      </c>
      <c r="M66" s="245">
        <f>G66*(1+L66/100)</f>
        <v>0</v>
      </c>
      <c r="N66" s="245">
        <v>0</v>
      </c>
      <c r="O66" s="245">
        <f>ROUND(E66*N66,2)</f>
        <v>0</v>
      </c>
      <c r="P66" s="245">
        <v>0</v>
      </c>
      <c r="Q66" s="245">
        <f>ROUND(E66*P66,2)</f>
        <v>0</v>
      </c>
      <c r="R66" s="245" t="s">
        <v>149</v>
      </c>
      <c r="S66" s="245" t="s">
        <v>110</v>
      </c>
      <c r="T66" s="246" t="s">
        <v>110</v>
      </c>
      <c r="U66" s="221">
        <v>0</v>
      </c>
      <c r="V66" s="221">
        <f>ROUND(E66*U66,2)</f>
        <v>0</v>
      </c>
      <c r="W66" s="221"/>
      <c r="X66" s="221" t="s">
        <v>208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209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31">
        <v>35</v>
      </c>
      <c r="B67" s="232" t="s">
        <v>217</v>
      </c>
      <c r="C67" s="251" t="s">
        <v>218</v>
      </c>
      <c r="D67" s="233" t="s">
        <v>137</v>
      </c>
      <c r="E67" s="234">
        <v>2.2242799999999998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21</v>
      </c>
      <c r="M67" s="236">
        <f>G67*(1+L67/100)</f>
        <v>0</v>
      </c>
      <c r="N67" s="236">
        <v>0</v>
      </c>
      <c r="O67" s="236">
        <f>ROUND(E67*N67,2)</f>
        <v>0</v>
      </c>
      <c r="P67" s="236">
        <v>0</v>
      </c>
      <c r="Q67" s="236">
        <f>ROUND(E67*P67,2)</f>
        <v>0</v>
      </c>
      <c r="R67" s="236" t="s">
        <v>219</v>
      </c>
      <c r="S67" s="236" t="s">
        <v>110</v>
      </c>
      <c r="T67" s="237" t="s">
        <v>110</v>
      </c>
      <c r="U67" s="221">
        <v>6.0000000000000001E-3</v>
      </c>
      <c r="V67" s="221">
        <f>ROUND(E67*U67,2)</f>
        <v>0.01</v>
      </c>
      <c r="W67" s="221"/>
      <c r="X67" s="221" t="s">
        <v>208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209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2" t="s">
        <v>220</v>
      </c>
      <c r="D68" s="239"/>
      <c r="E68" s="239"/>
      <c r="F68" s="239"/>
      <c r="G68" s="239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114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">
      <c r="A69" s="225" t="s">
        <v>104</v>
      </c>
      <c r="B69" s="226" t="s">
        <v>62</v>
      </c>
      <c r="C69" s="250" t="s">
        <v>63</v>
      </c>
      <c r="D69" s="227"/>
      <c r="E69" s="228"/>
      <c r="F69" s="229"/>
      <c r="G69" s="229">
        <f>SUMIF(AG70:AG100,"&lt;&gt;NOR",G70:G100)</f>
        <v>0</v>
      </c>
      <c r="H69" s="229"/>
      <c r="I69" s="229">
        <f>SUM(I70:I100)</f>
        <v>0</v>
      </c>
      <c r="J69" s="229"/>
      <c r="K69" s="229">
        <f>SUM(K70:K100)</f>
        <v>0</v>
      </c>
      <c r="L69" s="229"/>
      <c r="M69" s="229">
        <f>SUM(M70:M100)</f>
        <v>0</v>
      </c>
      <c r="N69" s="229"/>
      <c r="O69" s="229">
        <f>SUM(O70:O100)</f>
        <v>0</v>
      </c>
      <c r="P69" s="229"/>
      <c r="Q69" s="229">
        <f>SUM(Q70:Q100)</f>
        <v>1.4600000000000002</v>
      </c>
      <c r="R69" s="229"/>
      <c r="S69" s="229"/>
      <c r="T69" s="230"/>
      <c r="U69" s="224"/>
      <c r="V69" s="224">
        <f>SUM(V70:V100)</f>
        <v>81.359999999999971</v>
      </c>
      <c r="W69" s="224"/>
      <c r="X69" s="224"/>
      <c r="AG69" t="s">
        <v>105</v>
      </c>
    </row>
    <row r="70" spans="1:60" outlineLevel="1" x14ac:dyDescent="0.2">
      <c r="A70" s="231">
        <v>36</v>
      </c>
      <c r="B70" s="232" t="s">
        <v>221</v>
      </c>
      <c r="C70" s="251" t="s">
        <v>222</v>
      </c>
      <c r="D70" s="233" t="s">
        <v>126</v>
      </c>
      <c r="E70" s="234">
        <v>66</v>
      </c>
      <c r="F70" s="235"/>
      <c r="G70" s="236">
        <f>ROUND(E70*F70,2)</f>
        <v>0</v>
      </c>
      <c r="H70" s="235"/>
      <c r="I70" s="236">
        <f>ROUND(E70*H70,2)</f>
        <v>0</v>
      </c>
      <c r="J70" s="235"/>
      <c r="K70" s="236">
        <f>ROUND(E70*J70,2)</f>
        <v>0</v>
      </c>
      <c r="L70" s="236">
        <v>21</v>
      </c>
      <c r="M70" s="236">
        <f>G70*(1+L70/100)</f>
        <v>0</v>
      </c>
      <c r="N70" s="236">
        <v>0</v>
      </c>
      <c r="O70" s="236">
        <f>ROUND(E70*N70,2)</f>
        <v>0</v>
      </c>
      <c r="P70" s="236">
        <v>2.0999999999999999E-3</v>
      </c>
      <c r="Q70" s="236">
        <f>ROUND(E70*P70,2)</f>
        <v>0.14000000000000001</v>
      </c>
      <c r="R70" s="236" t="s">
        <v>223</v>
      </c>
      <c r="S70" s="236" t="s">
        <v>110</v>
      </c>
      <c r="T70" s="237" t="s">
        <v>110</v>
      </c>
      <c r="U70" s="221">
        <v>3.1E-2</v>
      </c>
      <c r="V70" s="221">
        <f>ROUND(E70*U70,2)</f>
        <v>2.0499999999999998</v>
      </c>
      <c r="W70" s="221"/>
      <c r="X70" s="221" t="s">
        <v>128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129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2" t="s">
        <v>224</v>
      </c>
      <c r="D71" s="239"/>
      <c r="E71" s="239"/>
      <c r="F71" s="239"/>
      <c r="G71" s="239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114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31">
        <v>37</v>
      </c>
      <c r="B72" s="232" t="s">
        <v>225</v>
      </c>
      <c r="C72" s="251" t="s">
        <v>226</v>
      </c>
      <c r="D72" s="233" t="s">
        <v>126</v>
      </c>
      <c r="E72" s="234">
        <v>26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6">
        <v>0</v>
      </c>
      <c r="O72" s="236">
        <f>ROUND(E72*N72,2)</f>
        <v>0</v>
      </c>
      <c r="P72" s="236">
        <v>1.98E-3</v>
      </c>
      <c r="Q72" s="236">
        <f>ROUND(E72*P72,2)</f>
        <v>0.05</v>
      </c>
      <c r="R72" s="236" t="s">
        <v>223</v>
      </c>
      <c r="S72" s="236" t="s">
        <v>110</v>
      </c>
      <c r="T72" s="237" t="s">
        <v>110</v>
      </c>
      <c r="U72" s="221">
        <v>8.3000000000000004E-2</v>
      </c>
      <c r="V72" s="221">
        <f>ROUND(E72*U72,2)</f>
        <v>2.16</v>
      </c>
      <c r="W72" s="221"/>
      <c r="X72" s="221" t="s">
        <v>128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129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2" t="s">
        <v>224</v>
      </c>
      <c r="D73" s="239"/>
      <c r="E73" s="239"/>
      <c r="F73" s="239"/>
      <c r="G73" s="239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114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31">
        <v>38</v>
      </c>
      <c r="B74" s="232" t="s">
        <v>227</v>
      </c>
      <c r="C74" s="251" t="s">
        <v>228</v>
      </c>
      <c r="D74" s="233" t="s">
        <v>137</v>
      </c>
      <c r="E74" s="234">
        <v>0.36058000000000001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6">
        <v>0</v>
      </c>
      <c r="O74" s="236">
        <f>ROUND(E74*N74,2)</f>
        <v>0</v>
      </c>
      <c r="P74" s="236">
        <v>0</v>
      </c>
      <c r="Q74" s="236">
        <f>ROUND(E74*P74,2)</f>
        <v>0</v>
      </c>
      <c r="R74" s="236" t="s">
        <v>223</v>
      </c>
      <c r="S74" s="236" t="s">
        <v>110</v>
      </c>
      <c r="T74" s="237" t="s">
        <v>110</v>
      </c>
      <c r="U74" s="221">
        <v>3.379</v>
      </c>
      <c r="V74" s="221">
        <f>ROUND(E74*U74,2)</f>
        <v>1.22</v>
      </c>
      <c r="W74" s="221"/>
      <c r="X74" s="221" t="s">
        <v>128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129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52" t="s">
        <v>229</v>
      </c>
      <c r="D75" s="239"/>
      <c r="E75" s="239"/>
      <c r="F75" s="239"/>
      <c r="G75" s="239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114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31">
        <v>39</v>
      </c>
      <c r="B76" s="232" t="s">
        <v>230</v>
      </c>
      <c r="C76" s="251" t="s">
        <v>231</v>
      </c>
      <c r="D76" s="233" t="s">
        <v>126</v>
      </c>
      <c r="E76" s="234">
        <v>207</v>
      </c>
      <c r="F76" s="235"/>
      <c r="G76" s="236">
        <f>ROUND(E76*F76,2)</f>
        <v>0</v>
      </c>
      <c r="H76" s="235"/>
      <c r="I76" s="236">
        <f>ROUND(E76*H76,2)</f>
        <v>0</v>
      </c>
      <c r="J76" s="235"/>
      <c r="K76" s="236">
        <f>ROUND(E76*J76,2)</f>
        <v>0</v>
      </c>
      <c r="L76" s="236">
        <v>21</v>
      </c>
      <c r="M76" s="236">
        <f>G76*(1+L76/100)</f>
        <v>0</v>
      </c>
      <c r="N76" s="236">
        <v>0</v>
      </c>
      <c r="O76" s="236">
        <f>ROUND(E76*N76,2)</f>
        <v>0</v>
      </c>
      <c r="P76" s="236">
        <v>2.1299999999999999E-3</v>
      </c>
      <c r="Q76" s="236">
        <f>ROUND(E76*P76,2)</f>
        <v>0.44</v>
      </c>
      <c r="R76" s="236" t="s">
        <v>223</v>
      </c>
      <c r="S76" s="236" t="s">
        <v>110</v>
      </c>
      <c r="T76" s="237" t="s">
        <v>110</v>
      </c>
      <c r="U76" s="221">
        <v>0.17299999999999999</v>
      </c>
      <c r="V76" s="221">
        <f>ROUND(E76*U76,2)</f>
        <v>35.81</v>
      </c>
      <c r="W76" s="221"/>
      <c r="X76" s="221" t="s">
        <v>128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129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53" t="s">
        <v>232</v>
      </c>
      <c r="D77" s="222"/>
      <c r="E77" s="223">
        <v>170</v>
      </c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2"/>
      <c r="Z77" s="212"/>
      <c r="AA77" s="212"/>
      <c r="AB77" s="212"/>
      <c r="AC77" s="212"/>
      <c r="AD77" s="212"/>
      <c r="AE77" s="212"/>
      <c r="AF77" s="212"/>
      <c r="AG77" s="212" t="s">
        <v>116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3" t="s">
        <v>233</v>
      </c>
      <c r="D78" s="222"/>
      <c r="E78" s="223">
        <v>37</v>
      </c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116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31">
        <v>40</v>
      </c>
      <c r="B79" s="232" t="s">
        <v>234</v>
      </c>
      <c r="C79" s="251" t="s">
        <v>235</v>
      </c>
      <c r="D79" s="233" t="s">
        <v>126</v>
      </c>
      <c r="E79" s="234">
        <v>24</v>
      </c>
      <c r="F79" s="235"/>
      <c r="G79" s="236">
        <f>ROUND(E79*F79,2)</f>
        <v>0</v>
      </c>
      <c r="H79" s="235"/>
      <c r="I79" s="236">
        <f>ROUND(E79*H79,2)</f>
        <v>0</v>
      </c>
      <c r="J79" s="235"/>
      <c r="K79" s="236">
        <f>ROUND(E79*J79,2)</f>
        <v>0</v>
      </c>
      <c r="L79" s="236">
        <v>21</v>
      </c>
      <c r="M79" s="236">
        <f>G79*(1+L79/100)</f>
        <v>0</v>
      </c>
      <c r="N79" s="236">
        <v>0</v>
      </c>
      <c r="O79" s="236">
        <f>ROUND(E79*N79,2)</f>
        <v>0</v>
      </c>
      <c r="P79" s="236">
        <v>4.9699999999999996E-3</v>
      </c>
      <c r="Q79" s="236">
        <f>ROUND(E79*P79,2)</f>
        <v>0.12</v>
      </c>
      <c r="R79" s="236" t="s">
        <v>223</v>
      </c>
      <c r="S79" s="236" t="s">
        <v>110</v>
      </c>
      <c r="T79" s="237" t="s">
        <v>110</v>
      </c>
      <c r="U79" s="221">
        <v>0.20399999999999999</v>
      </c>
      <c r="V79" s="221">
        <f>ROUND(E79*U79,2)</f>
        <v>4.9000000000000004</v>
      </c>
      <c r="W79" s="221"/>
      <c r="X79" s="221" t="s">
        <v>128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129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53" t="s">
        <v>236</v>
      </c>
      <c r="D80" s="222"/>
      <c r="E80" s="223">
        <v>24</v>
      </c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116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31">
        <v>41</v>
      </c>
      <c r="B81" s="232" t="s">
        <v>237</v>
      </c>
      <c r="C81" s="251" t="s">
        <v>238</v>
      </c>
      <c r="D81" s="233" t="s">
        <v>126</v>
      </c>
      <c r="E81" s="234">
        <v>231</v>
      </c>
      <c r="F81" s="235"/>
      <c r="G81" s="236">
        <f>ROUND(E81*F81,2)</f>
        <v>0</v>
      </c>
      <c r="H81" s="235"/>
      <c r="I81" s="236">
        <f>ROUND(E81*H81,2)</f>
        <v>0</v>
      </c>
      <c r="J81" s="235"/>
      <c r="K81" s="236">
        <f>ROUND(E81*J81,2)</f>
        <v>0</v>
      </c>
      <c r="L81" s="236">
        <v>21</v>
      </c>
      <c r="M81" s="236">
        <f>G81*(1+L81/100)</f>
        <v>0</v>
      </c>
      <c r="N81" s="236">
        <v>0</v>
      </c>
      <c r="O81" s="236">
        <f>ROUND(E81*N81,2)</f>
        <v>0</v>
      </c>
      <c r="P81" s="236">
        <v>2.3000000000000001E-4</v>
      </c>
      <c r="Q81" s="236">
        <f>ROUND(E81*P81,2)</f>
        <v>0.05</v>
      </c>
      <c r="R81" s="236" t="s">
        <v>223</v>
      </c>
      <c r="S81" s="236" t="s">
        <v>110</v>
      </c>
      <c r="T81" s="237" t="s">
        <v>110</v>
      </c>
      <c r="U81" s="221">
        <v>7.1999999999999995E-2</v>
      </c>
      <c r="V81" s="221">
        <f>ROUND(E81*U81,2)</f>
        <v>16.63</v>
      </c>
      <c r="W81" s="221"/>
      <c r="X81" s="221" t="s">
        <v>128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129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53" t="s">
        <v>232</v>
      </c>
      <c r="D82" s="222"/>
      <c r="E82" s="223">
        <v>170</v>
      </c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2"/>
      <c r="Z82" s="212"/>
      <c r="AA82" s="212"/>
      <c r="AB82" s="212"/>
      <c r="AC82" s="212"/>
      <c r="AD82" s="212"/>
      <c r="AE82" s="212"/>
      <c r="AF82" s="212"/>
      <c r="AG82" s="212" t="s">
        <v>116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9"/>
      <c r="B83" s="220"/>
      <c r="C83" s="253" t="s">
        <v>239</v>
      </c>
      <c r="D83" s="222"/>
      <c r="E83" s="223">
        <v>61</v>
      </c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116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40">
        <v>42</v>
      </c>
      <c r="B84" s="241" t="s">
        <v>240</v>
      </c>
      <c r="C84" s="254" t="s">
        <v>241</v>
      </c>
      <c r="D84" s="242" t="s">
        <v>242</v>
      </c>
      <c r="E84" s="243">
        <v>10</v>
      </c>
      <c r="F84" s="244"/>
      <c r="G84" s="245">
        <f>ROUND(E84*F84,2)</f>
        <v>0</v>
      </c>
      <c r="H84" s="244"/>
      <c r="I84" s="245">
        <f>ROUND(E84*H84,2)</f>
        <v>0</v>
      </c>
      <c r="J84" s="244"/>
      <c r="K84" s="245">
        <f>ROUND(E84*J84,2)</f>
        <v>0</v>
      </c>
      <c r="L84" s="245">
        <v>21</v>
      </c>
      <c r="M84" s="245">
        <f>G84*(1+L84/100)</f>
        <v>0</v>
      </c>
      <c r="N84" s="245">
        <v>0</v>
      </c>
      <c r="O84" s="245">
        <f>ROUND(E84*N84,2)</f>
        <v>0</v>
      </c>
      <c r="P84" s="245">
        <v>5.2999999999999998E-4</v>
      </c>
      <c r="Q84" s="245">
        <f>ROUND(E84*P84,2)</f>
        <v>0.01</v>
      </c>
      <c r="R84" s="245" t="s">
        <v>223</v>
      </c>
      <c r="S84" s="245" t="s">
        <v>110</v>
      </c>
      <c r="T84" s="246" t="s">
        <v>110</v>
      </c>
      <c r="U84" s="221">
        <v>6.2E-2</v>
      </c>
      <c r="V84" s="221">
        <f>ROUND(E84*U84,2)</f>
        <v>0.62</v>
      </c>
      <c r="W84" s="221"/>
      <c r="X84" s="221" t="s">
        <v>128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129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40">
        <v>43</v>
      </c>
      <c r="B85" s="241" t="s">
        <v>243</v>
      </c>
      <c r="C85" s="254" t="s">
        <v>244</v>
      </c>
      <c r="D85" s="242" t="s">
        <v>242</v>
      </c>
      <c r="E85" s="243">
        <v>2</v>
      </c>
      <c r="F85" s="244"/>
      <c r="G85" s="245">
        <f>ROUND(E85*F85,2)</f>
        <v>0</v>
      </c>
      <c r="H85" s="244"/>
      <c r="I85" s="245">
        <f>ROUND(E85*H85,2)</f>
        <v>0</v>
      </c>
      <c r="J85" s="244"/>
      <c r="K85" s="245">
        <f>ROUND(E85*J85,2)</f>
        <v>0</v>
      </c>
      <c r="L85" s="245">
        <v>21</v>
      </c>
      <c r="M85" s="245">
        <f>G85*(1+L85/100)</f>
        <v>0</v>
      </c>
      <c r="N85" s="245">
        <v>0</v>
      </c>
      <c r="O85" s="245">
        <f>ROUND(E85*N85,2)</f>
        <v>0</v>
      </c>
      <c r="P85" s="245">
        <v>1.23E-3</v>
      </c>
      <c r="Q85" s="245">
        <f>ROUND(E85*P85,2)</f>
        <v>0</v>
      </c>
      <c r="R85" s="245" t="s">
        <v>223</v>
      </c>
      <c r="S85" s="245" t="s">
        <v>110</v>
      </c>
      <c r="T85" s="246" t="s">
        <v>110</v>
      </c>
      <c r="U85" s="221">
        <v>7.1999999999999995E-2</v>
      </c>
      <c r="V85" s="221">
        <f>ROUND(E85*U85,2)</f>
        <v>0.14000000000000001</v>
      </c>
      <c r="W85" s="221"/>
      <c r="X85" s="221" t="s">
        <v>128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129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31">
        <v>44</v>
      </c>
      <c r="B86" s="232" t="s">
        <v>245</v>
      </c>
      <c r="C86" s="251" t="s">
        <v>246</v>
      </c>
      <c r="D86" s="233" t="s">
        <v>137</v>
      </c>
      <c r="E86" s="234">
        <v>0.62107999999999997</v>
      </c>
      <c r="F86" s="235"/>
      <c r="G86" s="236">
        <f>ROUND(E86*F86,2)</f>
        <v>0</v>
      </c>
      <c r="H86" s="235"/>
      <c r="I86" s="236">
        <f>ROUND(E86*H86,2)</f>
        <v>0</v>
      </c>
      <c r="J86" s="235"/>
      <c r="K86" s="236">
        <f>ROUND(E86*J86,2)</f>
        <v>0</v>
      </c>
      <c r="L86" s="236">
        <v>21</v>
      </c>
      <c r="M86" s="236">
        <f>G86*(1+L86/100)</f>
        <v>0</v>
      </c>
      <c r="N86" s="236">
        <v>0</v>
      </c>
      <c r="O86" s="236">
        <f>ROUND(E86*N86,2)</f>
        <v>0</v>
      </c>
      <c r="P86" s="236">
        <v>0</v>
      </c>
      <c r="Q86" s="236">
        <f>ROUND(E86*P86,2)</f>
        <v>0</v>
      </c>
      <c r="R86" s="236" t="s">
        <v>223</v>
      </c>
      <c r="S86" s="236" t="s">
        <v>110</v>
      </c>
      <c r="T86" s="237" t="s">
        <v>110</v>
      </c>
      <c r="U86" s="221">
        <v>3.379</v>
      </c>
      <c r="V86" s="221">
        <f>ROUND(E86*U86,2)</f>
        <v>2.1</v>
      </c>
      <c r="W86" s="221"/>
      <c r="X86" s="221" t="s">
        <v>128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129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9"/>
      <c r="B87" s="220"/>
      <c r="C87" s="252" t="s">
        <v>247</v>
      </c>
      <c r="D87" s="239"/>
      <c r="E87" s="239"/>
      <c r="F87" s="239"/>
      <c r="G87" s="239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2"/>
      <c r="Z87" s="212"/>
      <c r="AA87" s="212"/>
      <c r="AB87" s="212"/>
      <c r="AC87" s="212"/>
      <c r="AD87" s="212"/>
      <c r="AE87" s="212"/>
      <c r="AF87" s="212"/>
      <c r="AG87" s="212" t="s">
        <v>114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40">
        <v>45</v>
      </c>
      <c r="B88" s="241" t="s">
        <v>248</v>
      </c>
      <c r="C88" s="254" t="s">
        <v>249</v>
      </c>
      <c r="D88" s="242" t="s">
        <v>250</v>
      </c>
      <c r="E88" s="243">
        <v>2</v>
      </c>
      <c r="F88" s="244"/>
      <c r="G88" s="245">
        <f>ROUND(E88*F88,2)</f>
        <v>0</v>
      </c>
      <c r="H88" s="244"/>
      <c r="I88" s="245">
        <f>ROUND(E88*H88,2)</f>
        <v>0</v>
      </c>
      <c r="J88" s="244"/>
      <c r="K88" s="245">
        <f>ROUND(E88*J88,2)</f>
        <v>0</v>
      </c>
      <c r="L88" s="245">
        <v>21</v>
      </c>
      <c r="M88" s="245">
        <f>G88*(1+L88/100)</f>
        <v>0</v>
      </c>
      <c r="N88" s="245">
        <v>0</v>
      </c>
      <c r="O88" s="245">
        <f>ROUND(E88*N88,2)</f>
        <v>0</v>
      </c>
      <c r="P88" s="245">
        <v>3.4200000000000001E-2</v>
      </c>
      <c r="Q88" s="245">
        <f>ROUND(E88*P88,2)</f>
        <v>7.0000000000000007E-2</v>
      </c>
      <c r="R88" s="245" t="s">
        <v>223</v>
      </c>
      <c r="S88" s="245" t="s">
        <v>110</v>
      </c>
      <c r="T88" s="246" t="s">
        <v>110</v>
      </c>
      <c r="U88" s="221">
        <v>0.46500000000000002</v>
      </c>
      <c r="V88" s="221">
        <f>ROUND(E88*U88,2)</f>
        <v>0.93</v>
      </c>
      <c r="W88" s="221"/>
      <c r="X88" s="221" t="s">
        <v>128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129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40">
        <v>46</v>
      </c>
      <c r="B89" s="241" t="s">
        <v>251</v>
      </c>
      <c r="C89" s="254" t="s">
        <v>252</v>
      </c>
      <c r="D89" s="242" t="s">
        <v>250</v>
      </c>
      <c r="E89" s="243">
        <v>9</v>
      </c>
      <c r="F89" s="244"/>
      <c r="G89" s="245">
        <f>ROUND(E89*F89,2)</f>
        <v>0</v>
      </c>
      <c r="H89" s="244"/>
      <c r="I89" s="245">
        <f>ROUND(E89*H89,2)</f>
        <v>0</v>
      </c>
      <c r="J89" s="244"/>
      <c r="K89" s="245">
        <f>ROUND(E89*J89,2)</f>
        <v>0</v>
      </c>
      <c r="L89" s="245">
        <v>21</v>
      </c>
      <c r="M89" s="245">
        <f>G89*(1+L89/100)</f>
        <v>0</v>
      </c>
      <c r="N89" s="245">
        <v>0</v>
      </c>
      <c r="O89" s="245">
        <f>ROUND(E89*N89,2)</f>
        <v>0</v>
      </c>
      <c r="P89" s="245">
        <v>1.9460000000000002E-2</v>
      </c>
      <c r="Q89" s="245">
        <f>ROUND(E89*P89,2)</f>
        <v>0.18</v>
      </c>
      <c r="R89" s="245" t="s">
        <v>223</v>
      </c>
      <c r="S89" s="245" t="s">
        <v>110</v>
      </c>
      <c r="T89" s="246" t="s">
        <v>110</v>
      </c>
      <c r="U89" s="221">
        <v>0.38200000000000001</v>
      </c>
      <c r="V89" s="221">
        <f>ROUND(E89*U89,2)</f>
        <v>3.44</v>
      </c>
      <c r="W89" s="221"/>
      <c r="X89" s="221" t="s">
        <v>128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129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40">
        <v>47</v>
      </c>
      <c r="B90" s="241" t="s">
        <v>253</v>
      </c>
      <c r="C90" s="254" t="s">
        <v>254</v>
      </c>
      <c r="D90" s="242" t="s">
        <v>242</v>
      </c>
      <c r="E90" s="243">
        <v>1</v>
      </c>
      <c r="F90" s="244"/>
      <c r="G90" s="245">
        <f>ROUND(E90*F90,2)</f>
        <v>0</v>
      </c>
      <c r="H90" s="244"/>
      <c r="I90" s="245">
        <f>ROUND(E90*H90,2)</f>
        <v>0</v>
      </c>
      <c r="J90" s="244"/>
      <c r="K90" s="245">
        <f>ROUND(E90*J90,2)</f>
        <v>0</v>
      </c>
      <c r="L90" s="245">
        <v>21</v>
      </c>
      <c r="M90" s="245">
        <f>G90*(1+L90/100)</f>
        <v>0</v>
      </c>
      <c r="N90" s="245">
        <v>0</v>
      </c>
      <c r="O90" s="245">
        <f>ROUND(E90*N90,2)</f>
        <v>0</v>
      </c>
      <c r="P90" s="245">
        <v>0</v>
      </c>
      <c r="Q90" s="245">
        <f>ROUND(E90*P90,2)</f>
        <v>0</v>
      </c>
      <c r="R90" s="245" t="s">
        <v>223</v>
      </c>
      <c r="S90" s="245" t="s">
        <v>110</v>
      </c>
      <c r="T90" s="246" t="s">
        <v>110</v>
      </c>
      <c r="U90" s="221">
        <v>8.1000000000000003E-2</v>
      </c>
      <c r="V90" s="221">
        <f>ROUND(E90*U90,2)</f>
        <v>0.08</v>
      </c>
      <c r="W90" s="221"/>
      <c r="X90" s="221" t="s">
        <v>128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129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40">
        <v>48</v>
      </c>
      <c r="B91" s="241" t="s">
        <v>255</v>
      </c>
      <c r="C91" s="254" t="s">
        <v>256</v>
      </c>
      <c r="D91" s="242" t="s">
        <v>250</v>
      </c>
      <c r="E91" s="243">
        <v>1</v>
      </c>
      <c r="F91" s="244"/>
      <c r="G91" s="245">
        <f>ROUND(E91*F91,2)</f>
        <v>0</v>
      </c>
      <c r="H91" s="244"/>
      <c r="I91" s="245">
        <f>ROUND(E91*H91,2)</f>
        <v>0</v>
      </c>
      <c r="J91" s="244"/>
      <c r="K91" s="245">
        <f>ROUND(E91*J91,2)</f>
        <v>0</v>
      </c>
      <c r="L91" s="245">
        <v>21</v>
      </c>
      <c r="M91" s="245">
        <f>G91*(1+L91/100)</f>
        <v>0</v>
      </c>
      <c r="N91" s="245">
        <v>0</v>
      </c>
      <c r="O91" s="245">
        <f>ROUND(E91*N91,2)</f>
        <v>0</v>
      </c>
      <c r="P91" s="245">
        <v>8.7999999999999995E-2</v>
      </c>
      <c r="Q91" s="245">
        <f>ROUND(E91*P91,2)</f>
        <v>0.09</v>
      </c>
      <c r="R91" s="245" t="s">
        <v>223</v>
      </c>
      <c r="S91" s="245" t="s">
        <v>110</v>
      </c>
      <c r="T91" s="246" t="s">
        <v>110</v>
      </c>
      <c r="U91" s="221">
        <v>0.69299999999999995</v>
      </c>
      <c r="V91" s="221">
        <f>ROUND(E91*U91,2)</f>
        <v>0.69</v>
      </c>
      <c r="W91" s="221"/>
      <c r="X91" s="221" t="s">
        <v>128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129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40">
        <v>49</v>
      </c>
      <c r="B92" s="241" t="s">
        <v>257</v>
      </c>
      <c r="C92" s="254" t="s">
        <v>258</v>
      </c>
      <c r="D92" s="242" t="s">
        <v>250</v>
      </c>
      <c r="E92" s="243">
        <v>1</v>
      </c>
      <c r="F92" s="244"/>
      <c r="G92" s="245">
        <f>ROUND(E92*F92,2)</f>
        <v>0</v>
      </c>
      <c r="H92" s="244"/>
      <c r="I92" s="245">
        <f>ROUND(E92*H92,2)</f>
        <v>0</v>
      </c>
      <c r="J92" s="244"/>
      <c r="K92" s="245">
        <f>ROUND(E92*J92,2)</f>
        <v>0</v>
      </c>
      <c r="L92" s="245">
        <v>21</v>
      </c>
      <c r="M92" s="245">
        <f>G92*(1+L92/100)</f>
        <v>0</v>
      </c>
      <c r="N92" s="245">
        <v>0</v>
      </c>
      <c r="O92" s="245">
        <f>ROUND(E92*N92,2)</f>
        <v>0</v>
      </c>
      <c r="P92" s="245">
        <v>2.4500000000000001E-2</v>
      </c>
      <c r="Q92" s="245">
        <f>ROUND(E92*P92,2)</f>
        <v>0.02</v>
      </c>
      <c r="R92" s="245" t="s">
        <v>223</v>
      </c>
      <c r="S92" s="245" t="s">
        <v>110</v>
      </c>
      <c r="T92" s="246" t="s">
        <v>110</v>
      </c>
      <c r="U92" s="221">
        <v>0.38300000000000001</v>
      </c>
      <c r="V92" s="221">
        <f>ROUND(E92*U92,2)</f>
        <v>0.38</v>
      </c>
      <c r="W92" s="221"/>
      <c r="X92" s="221" t="s">
        <v>128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129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31">
        <v>50</v>
      </c>
      <c r="B93" s="232" t="s">
        <v>259</v>
      </c>
      <c r="C93" s="251" t="s">
        <v>260</v>
      </c>
      <c r="D93" s="233" t="s">
        <v>250</v>
      </c>
      <c r="E93" s="234">
        <v>3</v>
      </c>
      <c r="F93" s="235"/>
      <c r="G93" s="236">
        <f>ROUND(E93*F93,2)</f>
        <v>0</v>
      </c>
      <c r="H93" s="235"/>
      <c r="I93" s="236">
        <f>ROUND(E93*H93,2)</f>
        <v>0</v>
      </c>
      <c r="J93" s="235"/>
      <c r="K93" s="236">
        <f>ROUND(E93*J93,2)</f>
        <v>0</v>
      </c>
      <c r="L93" s="236">
        <v>21</v>
      </c>
      <c r="M93" s="236">
        <f>G93*(1+L93/100)</f>
        <v>0</v>
      </c>
      <c r="N93" s="236">
        <v>0</v>
      </c>
      <c r="O93" s="236">
        <f>ROUND(E93*N93,2)</f>
        <v>0</v>
      </c>
      <c r="P93" s="236">
        <v>3.4700000000000002E-2</v>
      </c>
      <c r="Q93" s="236">
        <f>ROUND(E93*P93,2)</f>
        <v>0.1</v>
      </c>
      <c r="R93" s="236" t="s">
        <v>223</v>
      </c>
      <c r="S93" s="236" t="s">
        <v>110</v>
      </c>
      <c r="T93" s="237" t="s">
        <v>110</v>
      </c>
      <c r="U93" s="221">
        <v>0.56899999999999995</v>
      </c>
      <c r="V93" s="221">
        <f>ROUND(E93*U93,2)</f>
        <v>1.71</v>
      </c>
      <c r="W93" s="221"/>
      <c r="X93" s="221" t="s">
        <v>128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129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9"/>
      <c r="B94" s="220"/>
      <c r="C94" s="252" t="s">
        <v>261</v>
      </c>
      <c r="D94" s="239"/>
      <c r="E94" s="239"/>
      <c r="F94" s="239"/>
      <c r="G94" s="239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2"/>
      <c r="Z94" s="212"/>
      <c r="AA94" s="212"/>
      <c r="AB94" s="212"/>
      <c r="AC94" s="212"/>
      <c r="AD94" s="212"/>
      <c r="AE94" s="212"/>
      <c r="AF94" s="212"/>
      <c r="AG94" s="212" t="s">
        <v>114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31">
        <v>51</v>
      </c>
      <c r="B95" s="232" t="s">
        <v>262</v>
      </c>
      <c r="C95" s="251" t="s">
        <v>263</v>
      </c>
      <c r="D95" s="233" t="s">
        <v>137</v>
      </c>
      <c r="E95" s="234">
        <v>0.48093999999999998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6">
        <v>0</v>
      </c>
      <c r="O95" s="236">
        <f>ROUND(E95*N95,2)</f>
        <v>0</v>
      </c>
      <c r="P95" s="236">
        <v>0</v>
      </c>
      <c r="Q95" s="236">
        <f>ROUND(E95*P95,2)</f>
        <v>0</v>
      </c>
      <c r="R95" s="236" t="s">
        <v>223</v>
      </c>
      <c r="S95" s="236" t="s">
        <v>110</v>
      </c>
      <c r="T95" s="237" t="s">
        <v>110</v>
      </c>
      <c r="U95" s="221">
        <v>3.169</v>
      </c>
      <c r="V95" s="221">
        <f>ROUND(E95*U95,2)</f>
        <v>1.52</v>
      </c>
      <c r="W95" s="221"/>
      <c r="X95" s="221" t="s">
        <v>128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129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52" t="s">
        <v>247</v>
      </c>
      <c r="D96" s="239"/>
      <c r="E96" s="239"/>
      <c r="F96" s="239"/>
      <c r="G96" s="239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114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40">
        <v>52</v>
      </c>
      <c r="B97" s="241" t="s">
        <v>264</v>
      </c>
      <c r="C97" s="254" t="s">
        <v>265</v>
      </c>
      <c r="D97" s="242" t="s">
        <v>250</v>
      </c>
      <c r="E97" s="243">
        <v>13</v>
      </c>
      <c r="F97" s="244"/>
      <c r="G97" s="245">
        <f>ROUND(E97*F97,2)</f>
        <v>0</v>
      </c>
      <c r="H97" s="244"/>
      <c r="I97" s="245">
        <f>ROUND(E97*H97,2)</f>
        <v>0</v>
      </c>
      <c r="J97" s="244"/>
      <c r="K97" s="245">
        <f>ROUND(E97*J97,2)</f>
        <v>0</v>
      </c>
      <c r="L97" s="245">
        <v>21</v>
      </c>
      <c r="M97" s="245">
        <f>G97*(1+L97/100)</f>
        <v>0</v>
      </c>
      <c r="N97" s="245">
        <v>0</v>
      </c>
      <c r="O97" s="245">
        <f>ROUND(E97*N97,2)</f>
        <v>0</v>
      </c>
      <c r="P97" s="245">
        <v>1.56E-3</v>
      </c>
      <c r="Q97" s="245">
        <f>ROUND(E97*P97,2)</f>
        <v>0.02</v>
      </c>
      <c r="R97" s="245" t="s">
        <v>223</v>
      </c>
      <c r="S97" s="245" t="s">
        <v>110</v>
      </c>
      <c r="T97" s="246" t="s">
        <v>110</v>
      </c>
      <c r="U97" s="221">
        <v>0.217</v>
      </c>
      <c r="V97" s="221">
        <f>ROUND(E97*U97,2)</f>
        <v>2.82</v>
      </c>
      <c r="W97" s="221"/>
      <c r="X97" s="221" t="s">
        <v>128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129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40">
        <v>53</v>
      </c>
      <c r="B98" s="241" t="s">
        <v>266</v>
      </c>
      <c r="C98" s="254" t="s">
        <v>267</v>
      </c>
      <c r="D98" s="242" t="s">
        <v>242</v>
      </c>
      <c r="E98" s="243">
        <v>1</v>
      </c>
      <c r="F98" s="244"/>
      <c r="G98" s="245">
        <f>ROUND(E98*F98,2)</f>
        <v>0</v>
      </c>
      <c r="H98" s="244"/>
      <c r="I98" s="245">
        <f>ROUND(E98*H98,2)</f>
        <v>0</v>
      </c>
      <c r="J98" s="244"/>
      <c r="K98" s="245">
        <f>ROUND(E98*J98,2)</f>
        <v>0</v>
      </c>
      <c r="L98" s="245">
        <v>21</v>
      </c>
      <c r="M98" s="245">
        <f>G98*(1+L98/100)</f>
        <v>0</v>
      </c>
      <c r="N98" s="245">
        <v>0</v>
      </c>
      <c r="O98" s="245">
        <f>ROUND(E98*N98,2)</f>
        <v>0</v>
      </c>
      <c r="P98" s="245">
        <v>5.1999999999999995E-4</v>
      </c>
      <c r="Q98" s="245">
        <f>ROUND(E98*P98,2)</f>
        <v>0</v>
      </c>
      <c r="R98" s="245" t="s">
        <v>223</v>
      </c>
      <c r="S98" s="245" t="s">
        <v>110</v>
      </c>
      <c r="T98" s="246" t="s">
        <v>110</v>
      </c>
      <c r="U98" s="221">
        <v>2.1000000000000001E-2</v>
      </c>
      <c r="V98" s="221">
        <f>ROUND(E98*U98,2)</f>
        <v>0.02</v>
      </c>
      <c r="W98" s="221"/>
      <c r="X98" s="221" t="s">
        <v>128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129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40">
        <v>54</v>
      </c>
      <c r="B99" s="241" t="s">
        <v>268</v>
      </c>
      <c r="C99" s="254" t="s">
        <v>269</v>
      </c>
      <c r="D99" s="242" t="s">
        <v>242</v>
      </c>
      <c r="E99" s="243">
        <v>10</v>
      </c>
      <c r="F99" s="244"/>
      <c r="G99" s="245">
        <f>ROUND(E99*F99,2)</f>
        <v>0</v>
      </c>
      <c r="H99" s="244"/>
      <c r="I99" s="245">
        <f>ROUND(E99*H99,2)</f>
        <v>0</v>
      </c>
      <c r="J99" s="244"/>
      <c r="K99" s="245">
        <f>ROUND(E99*J99,2)</f>
        <v>0</v>
      </c>
      <c r="L99" s="245">
        <v>21</v>
      </c>
      <c r="M99" s="245">
        <f>G99*(1+L99/100)</f>
        <v>0</v>
      </c>
      <c r="N99" s="245">
        <v>0</v>
      </c>
      <c r="O99" s="245">
        <f>ROUND(E99*N99,2)</f>
        <v>0</v>
      </c>
      <c r="P99" s="245">
        <v>1.7049999999999999E-2</v>
      </c>
      <c r="Q99" s="245">
        <f>ROUND(E99*P99,2)</f>
        <v>0.17</v>
      </c>
      <c r="R99" s="245"/>
      <c r="S99" s="245" t="s">
        <v>123</v>
      </c>
      <c r="T99" s="246" t="s">
        <v>110</v>
      </c>
      <c r="U99" s="221">
        <v>0.41399999999999998</v>
      </c>
      <c r="V99" s="221">
        <f>ROUND(E99*U99,2)</f>
        <v>4.1399999999999997</v>
      </c>
      <c r="W99" s="221"/>
      <c r="X99" s="221" t="s">
        <v>128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129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40">
        <v>55</v>
      </c>
      <c r="B100" s="241" t="s">
        <v>270</v>
      </c>
      <c r="C100" s="254" t="s">
        <v>271</v>
      </c>
      <c r="D100" s="242" t="s">
        <v>137</v>
      </c>
      <c r="E100" s="243">
        <v>1.4625999999999999</v>
      </c>
      <c r="F100" s="244"/>
      <c r="G100" s="245">
        <f>ROUND(E100*F100,2)</f>
        <v>0</v>
      </c>
      <c r="H100" s="244"/>
      <c r="I100" s="245">
        <f>ROUND(E100*H100,2)</f>
        <v>0</v>
      </c>
      <c r="J100" s="244"/>
      <c r="K100" s="245">
        <f>ROUND(E100*J100,2)</f>
        <v>0</v>
      </c>
      <c r="L100" s="245">
        <v>21</v>
      </c>
      <c r="M100" s="245">
        <f>G100*(1+L100/100)</f>
        <v>0</v>
      </c>
      <c r="N100" s="245">
        <v>0</v>
      </c>
      <c r="O100" s="245">
        <f>ROUND(E100*N100,2)</f>
        <v>0</v>
      </c>
      <c r="P100" s="245">
        <v>0</v>
      </c>
      <c r="Q100" s="245">
        <f>ROUND(E100*P100,2)</f>
        <v>0</v>
      </c>
      <c r="R100" s="245" t="s">
        <v>149</v>
      </c>
      <c r="S100" s="245" t="s">
        <v>272</v>
      </c>
      <c r="T100" s="246" t="s">
        <v>273</v>
      </c>
      <c r="U100" s="221">
        <v>0</v>
      </c>
      <c r="V100" s="221">
        <f>ROUND(E100*U100,2)</f>
        <v>0</v>
      </c>
      <c r="W100" s="221"/>
      <c r="X100" s="221" t="s">
        <v>208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209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x14ac:dyDescent="0.2">
      <c r="A101" s="225" t="s">
        <v>104</v>
      </c>
      <c r="B101" s="226" t="s">
        <v>64</v>
      </c>
      <c r="C101" s="250" t="s">
        <v>65</v>
      </c>
      <c r="D101" s="227"/>
      <c r="E101" s="228"/>
      <c r="F101" s="229"/>
      <c r="G101" s="229">
        <f>SUMIF(AG102:AG107,"&lt;&gt;NOR",G102:G107)</f>
        <v>0</v>
      </c>
      <c r="H101" s="229"/>
      <c r="I101" s="229">
        <f>SUM(I102:I107)</f>
        <v>0</v>
      </c>
      <c r="J101" s="229"/>
      <c r="K101" s="229">
        <f>SUM(K102:K107)</f>
        <v>0</v>
      </c>
      <c r="L101" s="229"/>
      <c r="M101" s="229">
        <f>SUM(M102:M107)</f>
        <v>0</v>
      </c>
      <c r="N101" s="229"/>
      <c r="O101" s="229">
        <f>SUM(O102:O107)</f>
        <v>0</v>
      </c>
      <c r="P101" s="229"/>
      <c r="Q101" s="229">
        <f>SUM(Q102:Q107)</f>
        <v>0</v>
      </c>
      <c r="R101" s="229"/>
      <c r="S101" s="229"/>
      <c r="T101" s="230"/>
      <c r="U101" s="224"/>
      <c r="V101" s="224">
        <f>SUM(V102:V107)</f>
        <v>15.45</v>
      </c>
      <c r="W101" s="224"/>
      <c r="X101" s="224"/>
      <c r="AG101" t="s">
        <v>105</v>
      </c>
    </row>
    <row r="102" spans="1:60" outlineLevel="1" x14ac:dyDescent="0.2">
      <c r="A102" s="231">
        <v>56</v>
      </c>
      <c r="B102" s="232" t="s">
        <v>274</v>
      </c>
      <c r="C102" s="251" t="s">
        <v>275</v>
      </c>
      <c r="D102" s="233" t="s">
        <v>242</v>
      </c>
      <c r="E102" s="234">
        <v>21</v>
      </c>
      <c r="F102" s="235"/>
      <c r="G102" s="236">
        <f>ROUND(E102*F102,2)</f>
        <v>0</v>
      </c>
      <c r="H102" s="235"/>
      <c r="I102" s="236">
        <f>ROUND(E102*H102,2)</f>
        <v>0</v>
      </c>
      <c r="J102" s="235"/>
      <c r="K102" s="236">
        <f>ROUND(E102*J102,2)</f>
        <v>0</v>
      </c>
      <c r="L102" s="236">
        <v>21</v>
      </c>
      <c r="M102" s="236">
        <f>G102*(1+L102/100)</f>
        <v>0</v>
      </c>
      <c r="N102" s="236">
        <v>5.0000000000000002E-5</v>
      </c>
      <c r="O102" s="236">
        <f>ROUND(E102*N102,2)</f>
        <v>0</v>
      </c>
      <c r="P102" s="236">
        <v>0</v>
      </c>
      <c r="Q102" s="236">
        <f>ROUND(E102*P102,2)</f>
        <v>0</v>
      </c>
      <c r="R102" s="236" t="s">
        <v>276</v>
      </c>
      <c r="S102" s="236" t="s">
        <v>110</v>
      </c>
      <c r="T102" s="237" t="s">
        <v>110</v>
      </c>
      <c r="U102" s="221">
        <v>0.5</v>
      </c>
      <c r="V102" s="221">
        <f>ROUND(E102*U102,2)</f>
        <v>10.5</v>
      </c>
      <c r="W102" s="221"/>
      <c r="X102" s="221" t="s">
        <v>128</v>
      </c>
      <c r="Y102" s="212"/>
      <c r="Z102" s="212"/>
      <c r="AA102" s="212"/>
      <c r="AB102" s="212"/>
      <c r="AC102" s="212"/>
      <c r="AD102" s="212"/>
      <c r="AE102" s="212"/>
      <c r="AF102" s="212"/>
      <c r="AG102" s="212" t="s">
        <v>129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1" x14ac:dyDescent="0.2">
      <c r="A103" s="219"/>
      <c r="B103" s="220"/>
      <c r="C103" s="255" t="s">
        <v>277</v>
      </c>
      <c r="D103" s="247"/>
      <c r="E103" s="247"/>
      <c r="F103" s="247"/>
      <c r="G103" s="247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195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38" t="str">
        <f>C103</f>
        <v>Montáž manžety ke stěně nebo stropu pomocí rozpěrné hmoždinky se šroubem. Cena obsahuje i dodávku manžety a spojovacích prostředků.</v>
      </c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31">
        <v>57</v>
      </c>
      <c r="B104" s="232" t="s">
        <v>278</v>
      </c>
      <c r="C104" s="251" t="s">
        <v>279</v>
      </c>
      <c r="D104" s="233" t="s">
        <v>242</v>
      </c>
      <c r="E104" s="234">
        <v>9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6">
        <v>5.0000000000000002E-5</v>
      </c>
      <c r="O104" s="236">
        <f>ROUND(E104*N104,2)</f>
        <v>0</v>
      </c>
      <c r="P104" s="236">
        <v>0</v>
      </c>
      <c r="Q104" s="236">
        <f>ROUND(E104*P104,2)</f>
        <v>0</v>
      </c>
      <c r="R104" s="236" t="s">
        <v>276</v>
      </c>
      <c r="S104" s="236" t="s">
        <v>110</v>
      </c>
      <c r="T104" s="237" t="s">
        <v>110</v>
      </c>
      <c r="U104" s="221">
        <v>0.55000000000000004</v>
      </c>
      <c r="V104" s="221">
        <f>ROUND(E104*U104,2)</f>
        <v>4.95</v>
      </c>
      <c r="W104" s="221"/>
      <c r="X104" s="221" t="s">
        <v>128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129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ht="22.5" outlineLevel="1" x14ac:dyDescent="0.2">
      <c r="A105" s="219"/>
      <c r="B105" s="220"/>
      <c r="C105" s="255" t="s">
        <v>277</v>
      </c>
      <c r="D105" s="247"/>
      <c r="E105" s="247"/>
      <c r="F105" s="247"/>
      <c r="G105" s="247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195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38" t="str">
        <f>C105</f>
        <v>Montáž manžety ke stěně nebo stropu pomocí rozpěrné hmoždinky se šroubem. Cena obsahuje i dodávku manžety a spojovacích prostředků.</v>
      </c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31">
        <v>58</v>
      </c>
      <c r="B106" s="232" t="s">
        <v>280</v>
      </c>
      <c r="C106" s="251" t="s">
        <v>281</v>
      </c>
      <c r="D106" s="233" t="s">
        <v>137</v>
      </c>
      <c r="E106" s="234">
        <v>1.5E-3</v>
      </c>
      <c r="F106" s="235"/>
      <c r="G106" s="236">
        <f>ROUND(E106*F106,2)</f>
        <v>0</v>
      </c>
      <c r="H106" s="235"/>
      <c r="I106" s="236">
        <f>ROUND(E106*H106,2)</f>
        <v>0</v>
      </c>
      <c r="J106" s="235"/>
      <c r="K106" s="236">
        <f>ROUND(E106*J106,2)</f>
        <v>0</v>
      </c>
      <c r="L106" s="236">
        <v>21</v>
      </c>
      <c r="M106" s="236">
        <f>G106*(1+L106/100)</f>
        <v>0</v>
      </c>
      <c r="N106" s="236">
        <v>0</v>
      </c>
      <c r="O106" s="236">
        <f>ROUND(E106*N106,2)</f>
        <v>0</v>
      </c>
      <c r="P106" s="236">
        <v>0</v>
      </c>
      <c r="Q106" s="236">
        <f>ROUND(E106*P106,2)</f>
        <v>0</v>
      </c>
      <c r="R106" s="236" t="s">
        <v>282</v>
      </c>
      <c r="S106" s="236" t="s">
        <v>110</v>
      </c>
      <c r="T106" s="237" t="s">
        <v>110</v>
      </c>
      <c r="U106" s="221">
        <v>1.9910000000000001</v>
      </c>
      <c r="V106" s="221">
        <f>ROUND(E106*U106,2)</f>
        <v>0</v>
      </c>
      <c r="W106" s="221"/>
      <c r="X106" s="221" t="s">
        <v>144</v>
      </c>
      <c r="Y106" s="212"/>
      <c r="Z106" s="212"/>
      <c r="AA106" s="212"/>
      <c r="AB106" s="212"/>
      <c r="AC106" s="212"/>
      <c r="AD106" s="212"/>
      <c r="AE106" s="212"/>
      <c r="AF106" s="212"/>
      <c r="AG106" s="212" t="s">
        <v>145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/>
      <c r="B107" s="220"/>
      <c r="C107" s="252" t="s">
        <v>283</v>
      </c>
      <c r="D107" s="239"/>
      <c r="E107" s="239"/>
      <c r="F107" s="239"/>
      <c r="G107" s="239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114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x14ac:dyDescent="0.2">
      <c r="A108" s="225" t="s">
        <v>104</v>
      </c>
      <c r="B108" s="226" t="s">
        <v>66</v>
      </c>
      <c r="C108" s="250" t="s">
        <v>67</v>
      </c>
      <c r="D108" s="227"/>
      <c r="E108" s="228"/>
      <c r="F108" s="229"/>
      <c r="G108" s="229">
        <f>SUMIF(AG109:AG174,"&lt;&gt;NOR",G109:G174)</f>
        <v>0</v>
      </c>
      <c r="H108" s="229"/>
      <c r="I108" s="229">
        <f>SUM(I109:I174)</f>
        <v>0</v>
      </c>
      <c r="J108" s="229"/>
      <c r="K108" s="229">
        <f>SUM(K109:K174)</f>
        <v>0</v>
      </c>
      <c r="L108" s="229"/>
      <c r="M108" s="229">
        <f>SUM(M109:M174)</f>
        <v>0</v>
      </c>
      <c r="N108" s="229"/>
      <c r="O108" s="229">
        <f>SUM(O109:O174)</f>
        <v>0.30000000000000004</v>
      </c>
      <c r="P108" s="229"/>
      <c r="Q108" s="229">
        <f>SUM(Q109:Q174)</f>
        <v>0</v>
      </c>
      <c r="R108" s="229"/>
      <c r="S108" s="229"/>
      <c r="T108" s="230"/>
      <c r="U108" s="224"/>
      <c r="V108" s="224">
        <f>SUM(V109:V174)</f>
        <v>140.22</v>
      </c>
      <c r="W108" s="224"/>
      <c r="X108" s="224"/>
      <c r="AG108" t="s">
        <v>105</v>
      </c>
    </row>
    <row r="109" spans="1:60" ht="22.5" outlineLevel="1" x14ac:dyDescent="0.2">
      <c r="A109" s="231">
        <v>59</v>
      </c>
      <c r="B109" s="232" t="s">
        <v>284</v>
      </c>
      <c r="C109" s="251" t="s">
        <v>285</v>
      </c>
      <c r="D109" s="233" t="s">
        <v>242</v>
      </c>
      <c r="E109" s="234">
        <v>1</v>
      </c>
      <c r="F109" s="235"/>
      <c r="G109" s="236">
        <f>ROUND(E109*F109,2)</f>
        <v>0</v>
      </c>
      <c r="H109" s="235"/>
      <c r="I109" s="236">
        <f>ROUND(E109*H109,2)</f>
        <v>0</v>
      </c>
      <c r="J109" s="235"/>
      <c r="K109" s="236">
        <f>ROUND(E109*J109,2)</f>
        <v>0</v>
      </c>
      <c r="L109" s="236">
        <v>21</v>
      </c>
      <c r="M109" s="236">
        <f>G109*(1+L109/100)</f>
        <v>0</v>
      </c>
      <c r="N109" s="236">
        <v>1.227E-2</v>
      </c>
      <c r="O109" s="236">
        <f>ROUND(E109*N109,2)</f>
        <v>0.01</v>
      </c>
      <c r="P109" s="236">
        <v>0</v>
      </c>
      <c r="Q109" s="236">
        <f>ROUND(E109*P109,2)</f>
        <v>0</v>
      </c>
      <c r="R109" s="236" t="s">
        <v>223</v>
      </c>
      <c r="S109" s="236" t="s">
        <v>110</v>
      </c>
      <c r="T109" s="237" t="s">
        <v>110</v>
      </c>
      <c r="U109" s="221">
        <v>1.744</v>
      </c>
      <c r="V109" s="221">
        <f>ROUND(E109*U109,2)</f>
        <v>1.74</v>
      </c>
      <c r="W109" s="221"/>
      <c r="X109" s="221" t="s">
        <v>128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129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55" t="s">
        <v>286</v>
      </c>
      <c r="D110" s="247"/>
      <c r="E110" s="247"/>
      <c r="F110" s="247"/>
      <c r="G110" s="247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195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31">
        <v>60</v>
      </c>
      <c r="B111" s="232" t="s">
        <v>287</v>
      </c>
      <c r="C111" s="251" t="s">
        <v>288</v>
      </c>
      <c r="D111" s="233" t="s">
        <v>242</v>
      </c>
      <c r="E111" s="234">
        <v>2</v>
      </c>
      <c r="F111" s="235"/>
      <c r="G111" s="236">
        <f>ROUND(E111*F111,2)</f>
        <v>0</v>
      </c>
      <c r="H111" s="235"/>
      <c r="I111" s="236">
        <f>ROUND(E111*H111,2)</f>
        <v>0</v>
      </c>
      <c r="J111" s="235"/>
      <c r="K111" s="236">
        <f>ROUND(E111*J111,2)</f>
        <v>0</v>
      </c>
      <c r="L111" s="236">
        <v>21</v>
      </c>
      <c r="M111" s="236">
        <f>G111*(1+L111/100)</f>
        <v>0</v>
      </c>
      <c r="N111" s="236">
        <v>1.265E-2</v>
      </c>
      <c r="O111" s="236">
        <f>ROUND(E111*N111,2)</f>
        <v>0.03</v>
      </c>
      <c r="P111" s="236">
        <v>0</v>
      </c>
      <c r="Q111" s="236">
        <f>ROUND(E111*P111,2)</f>
        <v>0</v>
      </c>
      <c r="R111" s="236" t="s">
        <v>223</v>
      </c>
      <c r="S111" s="236" t="s">
        <v>110</v>
      </c>
      <c r="T111" s="237" t="s">
        <v>110</v>
      </c>
      <c r="U111" s="221">
        <v>0.50600000000000001</v>
      </c>
      <c r="V111" s="221">
        <f>ROUND(E111*U111,2)</f>
        <v>1.01</v>
      </c>
      <c r="W111" s="221"/>
      <c r="X111" s="221" t="s">
        <v>128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129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55" t="s">
        <v>286</v>
      </c>
      <c r="D112" s="247"/>
      <c r="E112" s="247"/>
      <c r="F112" s="247"/>
      <c r="G112" s="247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195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31">
        <v>61</v>
      </c>
      <c r="B113" s="232" t="s">
        <v>289</v>
      </c>
      <c r="C113" s="251" t="s">
        <v>290</v>
      </c>
      <c r="D113" s="233" t="s">
        <v>242</v>
      </c>
      <c r="E113" s="234">
        <v>5</v>
      </c>
      <c r="F113" s="235"/>
      <c r="G113" s="236">
        <f>ROUND(E113*F113,2)</f>
        <v>0</v>
      </c>
      <c r="H113" s="235"/>
      <c r="I113" s="236">
        <f>ROUND(E113*H113,2)</f>
        <v>0</v>
      </c>
      <c r="J113" s="235"/>
      <c r="K113" s="236">
        <f>ROUND(E113*J113,2)</f>
        <v>0</v>
      </c>
      <c r="L113" s="236">
        <v>21</v>
      </c>
      <c r="M113" s="236">
        <f>G113*(1+L113/100)</f>
        <v>0</v>
      </c>
      <c r="N113" s="236">
        <v>6.6299999999999996E-3</v>
      </c>
      <c r="O113" s="236">
        <f>ROUND(E113*N113,2)</f>
        <v>0.03</v>
      </c>
      <c r="P113" s="236">
        <v>0</v>
      </c>
      <c r="Q113" s="236">
        <f>ROUND(E113*P113,2)</f>
        <v>0</v>
      </c>
      <c r="R113" s="236" t="s">
        <v>223</v>
      </c>
      <c r="S113" s="236" t="s">
        <v>110</v>
      </c>
      <c r="T113" s="237" t="s">
        <v>110</v>
      </c>
      <c r="U113" s="221">
        <v>0.57299999999999995</v>
      </c>
      <c r="V113" s="221">
        <f>ROUND(E113*U113,2)</f>
        <v>2.87</v>
      </c>
      <c r="W113" s="221"/>
      <c r="X113" s="221" t="s">
        <v>128</v>
      </c>
      <c r="Y113" s="212"/>
      <c r="Z113" s="212"/>
      <c r="AA113" s="212"/>
      <c r="AB113" s="212"/>
      <c r="AC113" s="212"/>
      <c r="AD113" s="212"/>
      <c r="AE113" s="212"/>
      <c r="AF113" s="212"/>
      <c r="AG113" s="212" t="s">
        <v>129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55" t="s">
        <v>286</v>
      </c>
      <c r="D114" s="247"/>
      <c r="E114" s="247"/>
      <c r="F114" s="247"/>
      <c r="G114" s="247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195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31">
        <v>62</v>
      </c>
      <c r="B115" s="232" t="s">
        <v>291</v>
      </c>
      <c r="C115" s="251" t="s">
        <v>292</v>
      </c>
      <c r="D115" s="233" t="s">
        <v>242</v>
      </c>
      <c r="E115" s="234">
        <v>8</v>
      </c>
      <c r="F115" s="235"/>
      <c r="G115" s="236">
        <f>ROUND(E115*F115,2)</f>
        <v>0</v>
      </c>
      <c r="H115" s="235"/>
      <c r="I115" s="236">
        <f>ROUND(E115*H115,2)</f>
        <v>0</v>
      </c>
      <c r="J115" s="235"/>
      <c r="K115" s="236">
        <f>ROUND(E115*J115,2)</f>
        <v>0</v>
      </c>
      <c r="L115" s="236">
        <v>21</v>
      </c>
      <c r="M115" s="236">
        <f>G115*(1+L115/100)</f>
        <v>0</v>
      </c>
      <c r="N115" s="236">
        <v>6.7499999999999999E-3</v>
      </c>
      <c r="O115" s="236">
        <f>ROUND(E115*N115,2)</f>
        <v>0.05</v>
      </c>
      <c r="P115" s="236">
        <v>0</v>
      </c>
      <c r="Q115" s="236">
        <f>ROUND(E115*P115,2)</f>
        <v>0</v>
      </c>
      <c r="R115" s="236" t="s">
        <v>223</v>
      </c>
      <c r="S115" s="236" t="s">
        <v>110</v>
      </c>
      <c r="T115" s="237" t="s">
        <v>110</v>
      </c>
      <c r="U115" s="221">
        <v>0.70899999999999996</v>
      </c>
      <c r="V115" s="221">
        <f>ROUND(E115*U115,2)</f>
        <v>5.67</v>
      </c>
      <c r="W115" s="221"/>
      <c r="X115" s="221" t="s">
        <v>128</v>
      </c>
      <c r="Y115" s="212"/>
      <c r="Z115" s="212"/>
      <c r="AA115" s="212"/>
      <c r="AB115" s="212"/>
      <c r="AC115" s="212"/>
      <c r="AD115" s="212"/>
      <c r="AE115" s="212"/>
      <c r="AF115" s="212"/>
      <c r="AG115" s="212" t="s">
        <v>129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55" t="s">
        <v>286</v>
      </c>
      <c r="D116" s="247"/>
      <c r="E116" s="247"/>
      <c r="F116" s="247"/>
      <c r="G116" s="247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195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31">
        <v>63</v>
      </c>
      <c r="B117" s="232" t="s">
        <v>293</v>
      </c>
      <c r="C117" s="251" t="s">
        <v>294</v>
      </c>
      <c r="D117" s="233" t="s">
        <v>126</v>
      </c>
      <c r="E117" s="234">
        <v>18</v>
      </c>
      <c r="F117" s="235"/>
      <c r="G117" s="236">
        <f>ROUND(E117*F117,2)</f>
        <v>0</v>
      </c>
      <c r="H117" s="235"/>
      <c r="I117" s="236">
        <f>ROUND(E117*H117,2)</f>
        <v>0</v>
      </c>
      <c r="J117" s="235"/>
      <c r="K117" s="236">
        <f>ROUND(E117*J117,2)</f>
        <v>0</v>
      </c>
      <c r="L117" s="236">
        <v>21</v>
      </c>
      <c r="M117" s="236">
        <f>G117*(1+L117/100)</f>
        <v>0</v>
      </c>
      <c r="N117" s="236">
        <v>3.8000000000000002E-4</v>
      </c>
      <c r="O117" s="236">
        <f>ROUND(E117*N117,2)</f>
        <v>0.01</v>
      </c>
      <c r="P117" s="236">
        <v>0</v>
      </c>
      <c r="Q117" s="236">
        <f>ROUND(E117*P117,2)</f>
        <v>0</v>
      </c>
      <c r="R117" s="236" t="s">
        <v>223</v>
      </c>
      <c r="S117" s="236" t="s">
        <v>110</v>
      </c>
      <c r="T117" s="237" t="s">
        <v>110</v>
      </c>
      <c r="U117" s="221">
        <v>0.32</v>
      </c>
      <c r="V117" s="221">
        <f>ROUND(E117*U117,2)</f>
        <v>5.76</v>
      </c>
      <c r="W117" s="221"/>
      <c r="X117" s="221" t="s">
        <v>128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129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52" t="s">
        <v>295</v>
      </c>
      <c r="D118" s="239"/>
      <c r="E118" s="239"/>
      <c r="F118" s="239"/>
      <c r="G118" s="239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114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56" t="s">
        <v>296</v>
      </c>
      <c r="D119" s="248"/>
      <c r="E119" s="248"/>
      <c r="F119" s="248"/>
      <c r="G119" s="248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195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31">
        <v>64</v>
      </c>
      <c r="B120" s="232" t="s">
        <v>297</v>
      </c>
      <c r="C120" s="251" t="s">
        <v>298</v>
      </c>
      <c r="D120" s="233" t="s">
        <v>126</v>
      </c>
      <c r="E120" s="234">
        <v>32</v>
      </c>
      <c r="F120" s="235"/>
      <c r="G120" s="236">
        <f>ROUND(E120*F120,2)</f>
        <v>0</v>
      </c>
      <c r="H120" s="235"/>
      <c r="I120" s="236">
        <f>ROUND(E120*H120,2)</f>
        <v>0</v>
      </c>
      <c r="J120" s="235"/>
      <c r="K120" s="236">
        <f>ROUND(E120*J120,2)</f>
        <v>0</v>
      </c>
      <c r="L120" s="236">
        <v>21</v>
      </c>
      <c r="M120" s="236">
        <f>G120*(1+L120/100)</f>
        <v>0</v>
      </c>
      <c r="N120" s="236">
        <v>4.6999999999999999E-4</v>
      </c>
      <c r="O120" s="236">
        <f>ROUND(E120*N120,2)</f>
        <v>0.02</v>
      </c>
      <c r="P120" s="236">
        <v>0</v>
      </c>
      <c r="Q120" s="236">
        <f>ROUND(E120*P120,2)</f>
        <v>0</v>
      </c>
      <c r="R120" s="236" t="s">
        <v>223</v>
      </c>
      <c r="S120" s="236" t="s">
        <v>110</v>
      </c>
      <c r="T120" s="237" t="s">
        <v>110</v>
      </c>
      <c r="U120" s="221">
        <v>0.35899999999999999</v>
      </c>
      <c r="V120" s="221">
        <f>ROUND(E120*U120,2)</f>
        <v>11.49</v>
      </c>
      <c r="W120" s="221"/>
      <c r="X120" s="221" t="s">
        <v>128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129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52" t="s">
        <v>295</v>
      </c>
      <c r="D121" s="239"/>
      <c r="E121" s="239"/>
      <c r="F121" s="239"/>
      <c r="G121" s="239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114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6" t="s">
        <v>296</v>
      </c>
      <c r="D122" s="248"/>
      <c r="E122" s="248"/>
      <c r="F122" s="248"/>
      <c r="G122" s="248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195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31">
        <v>65</v>
      </c>
      <c r="B123" s="232" t="s">
        <v>299</v>
      </c>
      <c r="C123" s="251" t="s">
        <v>300</v>
      </c>
      <c r="D123" s="233" t="s">
        <v>126</v>
      </c>
      <c r="E123" s="234">
        <v>4</v>
      </c>
      <c r="F123" s="235"/>
      <c r="G123" s="236">
        <f>ROUND(E123*F123,2)</f>
        <v>0</v>
      </c>
      <c r="H123" s="235"/>
      <c r="I123" s="236">
        <f>ROUND(E123*H123,2)</f>
        <v>0</v>
      </c>
      <c r="J123" s="235"/>
      <c r="K123" s="236">
        <f>ROUND(E123*J123,2)</f>
        <v>0</v>
      </c>
      <c r="L123" s="236">
        <v>21</v>
      </c>
      <c r="M123" s="236">
        <f>G123*(1+L123/100)</f>
        <v>0</v>
      </c>
      <c r="N123" s="236">
        <v>1.5200000000000001E-3</v>
      </c>
      <c r="O123" s="236">
        <f>ROUND(E123*N123,2)</f>
        <v>0.01</v>
      </c>
      <c r="P123" s="236">
        <v>0</v>
      </c>
      <c r="Q123" s="236">
        <f>ROUND(E123*P123,2)</f>
        <v>0</v>
      </c>
      <c r="R123" s="236" t="s">
        <v>223</v>
      </c>
      <c r="S123" s="236" t="s">
        <v>110</v>
      </c>
      <c r="T123" s="237" t="s">
        <v>110</v>
      </c>
      <c r="U123" s="221">
        <v>1.173</v>
      </c>
      <c r="V123" s="221">
        <f>ROUND(E123*U123,2)</f>
        <v>4.6900000000000004</v>
      </c>
      <c r="W123" s="221"/>
      <c r="X123" s="221" t="s">
        <v>128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129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52" t="s">
        <v>295</v>
      </c>
      <c r="D124" s="239"/>
      <c r="E124" s="239"/>
      <c r="F124" s="239"/>
      <c r="G124" s="239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114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56" t="s">
        <v>296</v>
      </c>
      <c r="D125" s="248"/>
      <c r="E125" s="248"/>
      <c r="F125" s="248"/>
      <c r="G125" s="248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195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31">
        <v>66</v>
      </c>
      <c r="B126" s="232" t="s">
        <v>301</v>
      </c>
      <c r="C126" s="251" t="s">
        <v>302</v>
      </c>
      <c r="D126" s="233" t="s">
        <v>126</v>
      </c>
      <c r="E126" s="234">
        <v>29</v>
      </c>
      <c r="F126" s="235"/>
      <c r="G126" s="236">
        <f>ROUND(E126*F126,2)</f>
        <v>0</v>
      </c>
      <c r="H126" s="235"/>
      <c r="I126" s="236">
        <f>ROUND(E126*H126,2)</f>
        <v>0</v>
      </c>
      <c r="J126" s="235"/>
      <c r="K126" s="236">
        <f>ROUND(E126*J126,2)</f>
        <v>0</v>
      </c>
      <c r="L126" s="236">
        <v>21</v>
      </c>
      <c r="M126" s="236">
        <f>G126*(1+L126/100)</f>
        <v>0</v>
      </c>
      <c r="N126" s="236">
        <v>7.7999999999999999E-4</v>
      </c>
      <c r="O126" s="236">
        <f>ROUND(E126*N126,2)</f>
        <v>0.02</v>
      </c>
      <c r="P126" s="236">
        <v>0</v>
      </c>
      <c r="Q126" s="236">
        <f>ROUND(E126*P126,2)</f>
        <v>0</v>
      </c>
      <c r="R126" s="236" t="s">
        <v>223</v>
      </c>
      <c r="S126" s="236" t="s">
        <v>110</v>
      </c>
      <c r="T126" s="237" t="s">
        <v>110</v>
      </c>
      <c r="U126" s="221">
        <v>0.81899999999999995</v>
      </c>
      <c r="V126" s="221">
        <f>ROUND(E126*U126,2)</f>
        <v>23.75</v>
      </c>
      <c r="W126" s="221"/>
      <c r="X126" s="221" t="s">
        <v>128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129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52" t="s">
        <v>295</v>
      </c>
      <c r="D127" s="239"/>
      <c r="E127" s="239"/>
      <c r="F127" s="239"/>
      <c r="G127" s="239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114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56" t="s">
        <v>303</v>
      </c>
      <c r="D128" s="248"/>
      <c r="E128" s="248"/>
      <c r="F128" s="248"/>
      <c r="G128" s="248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195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6" t="s">
        <v>304</v>
      </c>
      <c r="D129" s="248"/>
      <c r="E129" s="248"/>
      <c r="F129" s="248"/>
      <c r="G129" s="248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195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31">
        <v>67</v>
      </c>
      <c r="B130" s="232" t="s">
        <v>305</v>
      </c>
      <c r="C130" s="251" t="s">
        <v>306</v>
      </c>
      <c r="D130" s="233" t="s">
        <v>126</v>
      </c>
      <c r="E130" s="234">
        <v>27</v>
      </c>
      <c r="F130" s="235"/>
      <c r="G130" s="236">
        <f>ROUND(E130*F130,2)</f>
        <v>0</v>
      </c>
      <c r="H130" s="235"/>
      <c r="I130" s="236">
        <f>ROUND(E130*H130,2)</f>
        <v>0</v>
      </c>
      <c r="J130" s="235"/>
      <c r="K130" s="236">
        <f>ROUND(E130*J130,2)</f>
        <v>0</v>
      </c>
      <c r="L130" s="236">
        <v>21</v>
      </c>
      <c r="M130" s="236">
        <f>G130*(1+L130/100)</f>
        <v>0</v>
      </c>
      <c r="N130" s="236">
        <v>1.31E-3</v>
      </c>
      <c r="O130" s="236">
        <f>ROUND(E130*N130,2)</f>
        <v>0.04</v>
      </c>
      <c r="P130" s="236">
        <v>0</v>
      </c>
      <c r="Q130" s="236">
        <f>ROUND(E130*P130,2)</f>
        <v>0</v>
      </c>
      <c r="R130" s="236" t="s">
        <v>223</v>
      </c>
      <c r="S130" s="236" t="s">
        <v>110</v>
      </c>
      <c r="T130" s="237" t="s">
        <v>110</v>
      </c>
      <c r="U130" s="221">
        <v>0.79700000000000004</v>
      </c>
      <c r="V130" s="221">
        <f>ROUND(E130*U130,2)</f>
        <v>21.52</v>
      </c>
      <c r="W130" s="221"/>
      <c r="X130" s="221" t="s">
        <v>128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129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52" t="s">
        <v>295</v>
      </c>
      <c r="D131" s="239"/>
      <c r="E131" s="239"/>
      <c r="F131" s="239"/>
      <c r="G131" s="239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114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56" t="s">
        <v>303</v>
      </c>
      <c r="D132" s="248"/>
      <c r="E132" s="248"/>
      <c r="F132" s="248"/>
      <c r="G132" s="248"/>
      <c r="H132" s="221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2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195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6" t="s">
        <v>304</v>
      </c>
      <c r="D133" s="248"/>
      <c r="E133" s="248"/>
      <c r="F133" s="248"/>
      <c r="G133" s="248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195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31">
        <v>68</v>
      </c>
      <c r="B134" s="232" t="s">
        <v>307</v>
      </c>
      <c r="C134" s="251" t="s">
        <v>308</v>
      </c>
      <c r="D134" s="233" t="s">
        <v>126</v>
      </c>
      <c r="E134" s="234">
        <v>36</v>
      </c>
      <c r="F134" s="235"/>
      <c r="G134" s="236">
        <f>ROUND(E134*F134,2)</f>
        <v>0</v>
      </c>
      <c r="H134" s="235"/>
      <c r="I134" s="236">
        <f>ROUND(E134*H134,2)</f>
        <v>0</v>
      </c>
      <c r="J134" s="235"/>
      <c r="K134" s="236">
        <f>ROUND(E134*J134,2)</f>
        <v>0</v>
      </c>
      <c r="L134" s="236">
        <v>21</v>
      </c>
      <c r="M134" s="236">
        <f>G134*(1+L134/100)</f>
        <v>0</v>
      </c>
      <c r="N134" s="236">
        <v>7.3999999999999999E-4</v>
      </c>
      <c r="O134" s="236">
        <f>ROUND(E134*N134,2)</f>
        <v>0.03</v>
      </c>
      <c r="P134" s="236">
        <v>0</v>
      </c>
      <c r="Q134" s="236">
        <f>ROUND(E134*P134,2)</f>
        <v>0</v>
      </c>
      <c r="R134" s="236" t="s">
        <v>223</v>
      </c>
      <c r="S134" s="236" t="s">
        <v>110</v>
      </c>
      <c r="T134" s="237" t="s">
        <v>110</v>
      </c>
      <c r="U134" s="221">
        <v>0.66820000000000002</v>
      </c>
      <c r="V134" s="221">
        <f>ROUND(E134*U134,2)</f>
        <v>24.06</v>
      </c>
      <c r="W134" s="221"/>
      <c r="X134" s="221" t="s">
        <v>128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129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52" t="s">
        <v>295</v>
      </c>
      <c r="D135" s="239"/>
      <c r="E135" s="239"/>
      <c r="F135" s="239"/>
      <c r="G135" s="239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114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56" t="s">
        <v>303</v>
      </c>
      <c r="D136" s="248"/>
      <c r="E136" s="248"/>
      <c r="F136" s="248"/>
      <c r="G136" s="248"/>
      <c r="H136" s="221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21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195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56" t="s">
        <v>304</v>
      </c>
      <c r="D137" s="248"/>
      <c r="E137" s="248"/>
      <c r="F137" s="248"/>
      <c r="G137" s="248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195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31">
        <v>69</v>
      </c>
      <c r="B138" s="232" t="s">
        <v>309</v>
      </c>
      <c r="C138" s="251" t="s">
        <v>310</v>
      </c>
      <c r="D138" s="233" t="s">
        <v>126</v>
      </c>
      <c r="E138" s="234">
        <v>15</v>
      </c>
      <c r="F138" s="235"/>
      <c r="G138" s="236">
        <f>ROUND(E138*F138,2)</f>
        <v>0</v>
      </c>
      <c r="H138" s="235"/>
      <c r="I138" s="236">
        <f>ROUND(E138*H138,2)</f>
        <v>0</v>
      </c>
      <c r="J138" s="235"/>
      <c r="K138" s="236">
        <f>ROUND(E138*J138,2)</f>
        <v>0</v>
      </c>
      <c r="L138" s="236">
        <v>21</v>
      </c>
      <c r="M138" s="236">
        <f>G138*(1+L138/100)</f>
        <v>0</v>
      </c>
      <c r="N138" s="236">
        <v>1.3699999999999999E-3</v>
      </c>
      <c r="O138" s="236">
        <f>ROUND(E138*N138,2)</f>
        <v>0.02</v>
      </c>
      <c r="P138" s="236">
        <v>0</v>
      </c>
      <c r="Q138" s="236">
        <f>ROUND(E138*P138,2)</f>
        <v>0</v>
      </c>
      <c r="R138" s="236" t="s">
        <v>223</v>
      </c>
      <c r="S138" s="236" t="s">
        <v>110</v>
      </c>
      <c r="T138" s="237" t="s">
        <v>110</v>
      </c>
      <c r="U138" s="221">
        <v>0.79669999999999996</v>
      </c>
      <c r="V138" s="221">
        <f>ROUND(E138*U138,2)</f>
        <v>11.95</v>
      </c>
      <c r="W138" s="221"/>
      <c r="X138" s="221" t="s">
        <v>128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129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52" t="s">
        <v>295</v>
      </c>
      <c r="D139" s="239"/>
      <c r="E139" s="239"/>
      <c r="F139" s="239"/>
      <c r="G139" s="239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114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56" t="s">
        <v>303</v>
      </c>
      <c r="D140" s="248"/>
      <c r="E140" s="248"/>
      <c r="F140" s="248"/>
      <c r="G140" s="248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195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56" t="s">
        <v>304</v>
      </c>
      <c r="D141" s="248"/>
      <c r="E141" s="248"/>
      <c r="F141" s="248"/>
      <c r="G141" s="248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195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31">
        <v>70</v>
      </c>
      <c r="B142" s="232" t="s">
        <v>311</v>
      </c>
      <c r="C142" s="251" t="s">
        <v>312</v>
      </c>
      <c r="D142" s="233" t="s">
        <v>126</v>
      </c>
      <c r="E142" s="234">
        <v>5</v>
      </c>
      <c r="F142" s="235"/>
      <c r="G142" s="236">
        <f>ROUND(E142*F142,2)</f>
        <v>0</v>
      </c>
      <c r="H142" s="235"/>
      <c r="I142" s="236">
        <f>ROUND(E142*H142,2)</f>
        <v>0</v>
      </c>
      <c r="J142" s="235"/>
      <c r="K142" s="236">
        <f>ROUND(E142*J142,2)</f>
        <v>0</v>
      </c>
      <c r="L142" s="236">
        <v>21</v>
      </c>
      <c r="M142" s="236">
        <f>G142*(1+L142/100)</f>
        <v>0</v>
      </c>
      <c r="N142" s="236">
        <v>1.3600000000000001E-3</v>
      </c>
      <c r="O142" s="236">
        <f>ROUND(E142*N142,2)</f>
        <v>0.01</v>
      </c>
      <c r="P142" s="236">
        <v>0</v>
      </c>
      <c r="Q142" s="236">
        <f>ROUND(E142*P142,2)</f>
        <v>0</v>
      </c>
      <c r="R142" s="236" t="s">
        <v>223</v>
      </c>
      <c r="S142" s="236" t="s">
        <v>110</v>
      </c>
      <c r="T142" s="237" t="s">
        <v>110</v>
      </c>
      <c r="U142" s="221">
        <v>0.43930000000000002</v>
      </c>
      <c r="V142" s="221">
        <f>ROUND(E142*U142,2)</f>
        <v>2.2000000000000002</v>
      </c>
      <c r="W142" s="221"/>
      <c r="X142" s="221" t="s">
        <v>128</v>
      </c>
      <c r="Y142" s="212"/>
      <c r="Z142" s="212"/>
      <c r="AA142" s="212"/>
      <c r="AB142" s="212"/>
      <c r="AC142" s="212"/>
      <c r="AD142" s="212"/>
      <c r="AE142" s="212"/>
      <c r="AF142" s="212"/>
      <c r="AG142" s="212" t="s">
        <v>129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52" t="s">
        <v>295</v>
      </c>
      <c r="D143" s="239"/>
      <c r="E143" s="239"/>
      <c r="F143" s="239"/>
      <c r="G143" s="239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114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56" t="s">
        <v>303</v>
      </c>
      <c r="D144" s="248"/>
      <c r="E144" s="248"/>
      <c r="F144" s="248"/>
      <c r="G144" s="248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195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56" t="s">
        <v>304</v>
      </c>
      <c r="D145" s="248"/>
      <c r="E145" s="248"/>
      <c r="F145" s="248"/>
      <c r="G145" s="248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195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2.5" outlineLevel="1" x14ac:dyDescent="0.2">
      <c r="A146" s="231">
        <v>71</v>
      </c>
      <c r="B146" s="232" t="s">
        <v>313</v>
      </c>
      <c r="C146" s="251" t="s">
        <v>314</v>
      </c>
      <c r="D146" s="233" t="s">
        <v>126</v>
      </c>
      <c r="E146" s="234">
        <v>5</v>
      </c>
      <c r="F146" s="235"/>
      <c r="G146" s="236">
        <f>ROUND(E146*F146,2)</f>
        <v>0</v>
      </c>
      <c r="H146" s="235"/>
      <c r="I146" s="236">
        <f>ROUND(E146*H146,2)</f>
        <v>0</v>
      </c>
      <c r="J146" s="235"/>
      <c r="K146" s="236">
        <f>ROUND(E146*J146,2)</f>
        <v>0</v>
      </c>
      <c r="L146" s="236">
        <v>21</v>
      </c>
      <c r="M146" s="236">
        <f>G146*(1+L146/100)</f>
        <v>0</v>
      </c>
      <c r="N146" s="236">
        <v>2.0999999999999999E-3</v>
      </c>
      <c r="O146" s="236">
        <f>ROUND(E146*N146,2)</f>
        <v>0.01</v>
      </c>
      <c r="P146" s="236">
        <v>0</v>
      </c>
      <c r="Q146" s="236">
        <f>ROUND(E146*P146,2)</f>
        <v>0</v>
      </c>
      <c r="R146" s="236" t="s">
        <v>223</v>
      </c>
      <c r="S146" s="236" t="s">
        <v>110</v>
      </c>
      <c r="T146" s="237" t="s">
        <v>110</v>
      </c>
      <c r="U146" s="221">
        <v>0.8</v>
      </c>
      <c r="V146" s="221">
        <f>ROUND(E146*U146,2)</f>
        <v>4</v>
      </c>
      <c r="W146" s="221"/>
      <c r="X146" s="221" t="s">
        <v>128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129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52" t="s">
        <v>295</v>
      </c>
      <c r="D147" s="239"/>
      <c r="E147" s="239"/>
      <c r="F147" s="239"/>
      <c r="G147" s="239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114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56" t="s">
        <v>296</v>
      </c>
      <c r="D148" s="248"/>
      <c r="E148" s="248"/>
      <c r="F148" s="248"/>
      <c r="G148" s="248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195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ht="22.5" outlineLevel="1" x14ac:dyDescent="0.2">
      <c r="A149" s="231">
        <v>72</v>
      </c>
      <c r="B149" s="232" t="s">
        <v>315</v>
      </c>
      <c r="C149" s="251" t="s">
        <v>316</v>
      </c>
      <c r="D149" s="233" t="s">
        <v>126</v>
      </c>
      <c r="E149" s="234">
        <v>3</v>
      </c>
      <c r="F149" s="235"/>
      <c r="G149" s="236">
        <f>ROUND(E149*F149,2)</f>
        <v>0</v>
      </c>
      <c r="H149" s="235"/>
      <c r="I149" s="236">
        <f>ROUND(E149*H149,2)</f>
        <v>0</v>
      </c>
      <c r="J149" s="235"/>
      <c r="K149" s="236">
        <f>ROUND(E149*J149,2)</f>
        <v>0</v>
      </c>
      <c r="L149" s="236">
        <v>21</v>
      </c>
      <c r="M149" s="236">
        <f>G149*(1+L149/100)</f>
        <v>0</v>
      </c>
      <c r="N149" s="236">
        <v>2.5200000000000001E-3</v>
      </c>
      <c r="O149" s="236">
        <f>ROUND(E149*N149,2)</f>
        <v>0.01</v>
      </c>
      <c r="P149" s="236">
        <v>0</v>
      </c>
      <c r="Q149" s="236">
        <f>ROUND(E149*P149,2)</f>
        <v>0</v>
      </c>
      <c r="R149" s="236" t="s">
        <v>223</v>
      </c>
      <c r="S149" s="236" t="s">
        <v>110</v>
      </c>
      <c r="T149" s="237" t="s">
        <v>110</v>
      </c>
      <c r="U149" s="221">
        <v>0.8</v>
      </c>
      <c r="V149" s="221">
        <f>ROUND(E149*U149,2)</f>
        <v>2.4</v>
      </c>
      <c r="W149" s="221"/>
      <c r="X149" s="221" t="s">
        <v>128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129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9"/>
      <c r="B150" s="220"/>
      <c r="C150" s="252" t="s">
        <v>295</v>
      </c>
      <c r="D150" s="239"/>
      <c r="E150" s="239"/>
      <c r="F150" s="239"/>
      <c r="G150" s="239"/>
      <c r="H150" s="221"/>
      <c r="I150" s="221"/>
      <c r="J150" s="221"/>
      <c r="K150" s="221"/>
      <c r="L150" s="221"/>
      <c r="M150" s="221"/>
      <c r="N150" s="221"/>
      <c r="O150" s="221"/>
      <c r="P150" s="221"/>
      <c r="Q150" s="221"/>
      <c r="R150" s="221"/>
      <c r="S150" s="221"/>
      <c r="T150" s="221"/>
      <c r="U150" s="221"/>
      <c r="V150" s="221"/>
      <c r="W150" s="221"/>
      <c r="X150" s="221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114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56" t="s">
        <v>296</v>
      </c>
      <c r="D151" s="248"/>
      <c r="E151" s="248"/>
      <c r="F151" s="248"/>
      <c r="G151" s="248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195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2.5" outlineLevel="1" x14ac:dyDescent="0.2">
      <c r="A152" s="231">
        <v>73</v>
      </c>
      <c r="B152" s="232" t="s">
        <v>317</v>
      </c>
      <c r="C152" s="251" t="s">
        <v>318</v>
      </c>
      <c r="D152" s="233" t="s">
        <v>126</v>
      </c>
      <c r="E152" s="234">
        <v>1</v>
      </c>
      <c r="F152" s="235"/>
      <c r="G152" s="236">
        <f>ROUND(E152*F152,2)</f>
        <v>0</v>
      </c>
      <c r="H152" s="235"/>
      <c r="I152" s="236">
        <f>ROUND(E152*H152,2)</f>
        <v>0</v>
      </c>
      <c r="J152" s="235"/>
      <c r="K152" s="236">
        <f>ROUND(E152*J152,2)</f>
        <v>0</v>
      </c>
      <c r="L152" s="236">
        <v>21</v>
      </c>
      <c r="M152" s="236">
        <f>G152*(1+L152/100)</f>
        <v>0</v>
      </c>
      <c r="N152" s="236">
        <v>3.5699999999999998E-3</v>
      </c>
      <c r="O152" s="236">
        <f>ROUND(E152*N152,2)</f>
        <v>0</v>
      </c>
      <c r="P152" s="236">
        <v>0</v>
      </c>
      <c r="Q152" s="236">
        <f>ROUND(E152*P152,2)</f>
        <v>0</v>
      </c>
      <c r="R152" s="236" t="s">
        <v>223</v>
      </c>
      <c r="S152" s="236" t="s">
        <v>110</v>
      </c>
      <c r="T152" s="237" t="s">
        <v>110</v>
      </c>
      <c r="U152" s="221">
        <v>0.55000000000000004</v>
      </c>
      <c r="V152" s="221">
        <f>ROUND(E152*U152,2)</f>
        <v>0.55000000000000004</v>
      </c>
      <c r="W152" s="221"/>
      <c r="X152" s="221" t="s">
        <v>128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129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9"/>
      <c r="B153" s="220"/>
      <c r="C153" s="252" t="s">
        <v>295</v>
      </c>
      <c r="D153" s="239"/>
      <c r="E153" s="239"/>
      <c r="F153" s="239"/>
      <c r="G153" s="239"/>
      <c r="H153" s="221"/>
      <c r="I153" s="221"/>
      <c r="J153" s="221"/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21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114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9"/>
      <c r="B154" s="220"/>
      <c r="C154" s="256" t="s">
        <v>296</v>
      </c>
      <c r="D154" s="248"/>
      <c r="E154" s="248"/>
      <c r="F154" s="248"/>
      <c r="G154" s="248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195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31">
        <v>74</v>
      </c>
      <c r="B155" s="232" t="s">
        <v>319</v>
      </c>
      <c r="C155" s="251" t="s">
        <v>320</v>
      </c>
      <c r="D155" s="233" t="s">
        <v>242</v>
      </c>
      <c r="E155" s="234">
        <v>7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21</v>
      </c>
      <c r="M155" s="236">
        <f>G155*(1+L155/100)</f>
        <v>0</v>
      </c>
      <c r="N155" s="236">
        <v>0</v>
      </c>
      <c r="O155" s="236">
        <f>ROUND(E155*N155,2)</f>
        <v>0</v>
      </c>
      <c r="P155" s="236">
        <v>0</v>
      </c>
      <c r="Q155" s="236">
        <f>ROUND(E155*P155,2)</f>
        <v>0</v>
      </c>
      <c r="R155" s="236" t="s">
        <v>223</v>
      </c>
      <c r="S155" s="236" t="s">
        <v>110</v>
      </c>
      <c r="T155" s="237" t="s">
        <v>110</v>
      </c>
      <c r="U155" s="221">
        <v>0.157</v>
      </c>
      <c r="V155" s="221">
        <f>ROUND(E155*U155,2)</f>
        <v>1.1000000000000001</v>
      </c>
      <c r="W155" s="221"/>
      <c r="X155" s="221" t="s">
        <v>128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129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52" t="s">
        <v>321</v>
      </c>
      <c r="D156" s="239"/>
      <c r="E156" s="239"/>
      <c r="F156" s="239"/>
      <c r="G156" s="239"/>
      <c r="H156" s="221"/>
      <c r="I156" s="221"/>
      <c r="J156" s="221"/>
      <c r="K156" s="221"/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114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31">
        <v>75</v>
      </c>
      <c r="B157" s="232" t="s">
        <v>322</v>
      </c>
      <c r="C157" s="251" t="s">
        <v>323</v>
      </c>
      <c r="D157" s="233" t="s">
        <v>242</v>
      </c>
      <c r="E157" s="234">
        <v>20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21</v>
      </c>
      <c r="M157" s="236">
        <f>G157*(1+L157/100)</f>
        <v>0</v>
      </c>
      <c r="N157" s="236">
        <v>0</v>
      </c>
      <c r="O157" s="236">
        <f>ROUND(E157*N157,2)</f>
        <v>0</v>
      </c>
      <c r="P157" s="236">
        <v>0</v>
      </c>
      <c r="Q157" s="236">
        <f>ROUND(E157*P157,2)</f>
        <v>0</v>
      </c>
      <c r="R157" s="236" t="s">
        <v>223</v>
      </c>
      <c r="S157" s="236" t="s">
        <v>110</v>
      </c>
      <c r="T157" s="237" t="s">
        <v>110</v>
      </c>
      <c r="U157" s="221">
        <v>0.17399999999999999</v>
      </c>
      <c r="V157" s="221">
        <f>ROUND(E157*U157,2)</f>
        <v>3.48</v>
      </c>
      <c r="W157" s="221"/>
      <c r="X157" s="221" t="s">
        <v>128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129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52" t="s">
        <v>321</v>
      </c>
      <c r="D158" s="239"/>
      <c r="E158" s="239"/>
      <c r="F158" s="239"/>
      <c r="G158" s="239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114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31">
        <v>76</v>
      </c>
      <c r="B159" s="232" t="s">
        <v>324</v>
      </c>
      <c r="C159" s="251" t="s">
        <v>325</v>
      </c>
      <c r="D159" s="233" t="s">
        <v>242</v>
      </c>
      <c r="E159" s="234">
        <v>4</v>
      </c>
      <c r="F159" s="235"/>
      <c r="G159" s="236">
        <f>ROUND(E159*F159,2)</f>
        <v>0</v>
      </c>
      <c r="H159" s="235"/>
      <c r="I159" s="236">
        <f>ROUND(E159*H159,2)</f>
        <v>0</v>
      </c>
      <c r="J159" s="235"/>
      <c r="K159" s="236">
        <f>ROUND(E159*J159,2)</f>
        <v>0</v>
      </c>
      <c r="L159" s="236">
        <v>21</v>
      </c>
      <c r="M159" s="236">
        <f>G159*(1+L159/100)</f>
        <v>0</v>
      </c>
      <c r="N159" s="236">
        <v>0</v>
      </c>
      <c r="O159" s="236">
        <f>ROUND(E159*N159,2)</f>
        <v>0</v>
      </c>
      <c r="P159" s="236">
        <v>0</v>
      </c>
      <c r="Q159" s="236">
        <f>ROUND(E159*P159,2)</f>
        <v>0</v>
      </c>
      <c r="R159" s="236" t="s">
        <v>223</v>
      </c>
      <c r="S159" s="236" t="s">
        <v>110</v>
      </c>
      <c r="T159" s="237" t="s">
        <v>110</v>
      </c>
      <c r="U159" s="221">
        <v>0.25900000000000001</v>
      </c>
      <c r="V159" s="221">
        <f>ROUND(E159*U159,2)</f>
        <v>1.04</v>
      </c>
      <c r="W159" s="221"/>
      <c r="X159" s="221" t="s">
        <v>128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129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52" t="s">
        <v>321</v>
      </c>
      <c r="D160" s="239"/>
      <c r="E160" s="239"/>
      <c r="F160" s="239"/>
      <c r="G160" s="239"/>
      <c r="H160" s="221"/>
      <c r="I160" s="221"/>
      <c r="J160" s="221"/>
      <c r="K160" s="221"/>
      <c r="L160" s="221"/>
      <c r="M160" s="221"/>
      <c r="N160" s="221"/>
      <c r="O160" s="221"/>
      <c r="P160" s="221"/>
      <c r="Q160" s="221"/>
      <c r="R160" s="221"/>
      <c r="S160" s="221"/>
      <c r="T160" s="221"/>
      <c r="U160" s="221"/>
      <c r="V160" s="221"/>
      <c r="W160" s="221"/>
      <c r="X160" s="221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114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2.5" outlineLevel="1" x14ac:dyDescent="0.2">
      <c r="A161" s="240">
        <v>77</v>
      </c>
      <c r="B161" s="241" t="s">
        <v>326</v>
      </c>
      <c r="C161" s="254" t="s">
        <v>327</v>
      </c>
      <c r="D161" s="242" t="s">
        <v>242</v>
      </c>
      <c r="E161" s="243">
        <v>1</v>
      </c>
      <c r="F161" s="244"/>
      <c r="G161" s="245">
        <f>ROUND(E161*F161,2)</f>
        <v>0</v>
      </c>
      <c r="H161" s="244"/>
      <c r="I161" s="245">
        <f>ROUND(E161*H161,2)</f>
        <v>0</v>
      </c>
      <c r="J161" s="244"/>
      <c r="K161" s="245">
        <f>ROUND(E161*J161,2)</f>
        <v>0</v>
      </c>
      <c r="L161" s="245">
        <v>21</v>
      </c>
      <c r="M161" s="245">
        <f>G161*(1+L161/100)</f>
        <v>0</v>
      </c>
      <c r="N161" s="245">
        <v>1.97E-3</v>
      </c>
      <c r="O161" s="245">
        <f>ROUND(E161*N161,2)</f>
        <v>0</v>
      </c>
      <c r="P161" s="245">
        <v>0</v>
      </c>
      <c r="Q161" s="245">
        <f>ROUND(E161*P161,2)</f>
        <v>0</v>
      </c>
      <c r="R161" s="245" t="s">
        <v>223</v>
      </c>
      <c r="S161" s="245" t="s">
        <v>110</v>
      </c>
      <c r="T161" s="246" t="s">
        <v>110</v>
      </c>
      <c r="U161" s="221">
        <v>0.66</v>
      </c>
      <c r="V161" s="221">
        <f>ROUND(E161*U161,2)</f>
        <v>0.66</v>
      </c>
      <c r="W161" s="221"/>
      <c r="X161" s="221" t="s">
        <v>128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129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ht="33.75" outlineLevel="1" x14ac:dyDescent="0.2">
      <c r="A162" s="240">
        <v>78</v>
      </c>
      <c r="B162" s="241" t="s">
        <v>328</v>
      </c>
      <c r="C162" s="254" t="s">
        <v>329</v>
      </c>
      <c r="D162" s="242" t="s">
        <v>242</v>
      </c>
      <c r="E162" s="243">
        <v>1</v>
      </c>
      <c r="F162" s="244"/>
      <c r="G162" s="245">
        <f>ROUND(E162*F162,2)</f>
        <v>0</v>
      </c>
      <c r="H162" s="244"/>
      <c r="I162" s="245">
        <f>ROUND(E162*H162,2)</f>
        <v>0</v>
      </c>
      <c r="J162" s="244"/>
      <c r="K162" s="245">
        <f>ROUND(E162*J162,2)</f>
        <v>0</v>
      </c>
      <c r="L162" s="245">
        <v>21</v>
      </c>
      <c r="M162" s="245">
        <f>G162*(1+L162/100)</f>
        <v>0</v>
      </c>
      <c r="N162" s="245">
        <v>2.14E-3</v>
      </c>
      <c r="O162" s="245">
        <f>ROUND(E162*N162,2)</f>
        <v>0</v>
      </c>
      <c r="P162" s="245">
        <v>0</v>
      </c>
      <c r="Q162" s="245">
        <f>ROUND(E162*P162,2)</f>
        <v>0</v>
      </c>
      <c r="R162" s="245" t="s">
        <v>223</v>
      </c>
      <c r="S162" s="245" t="s">
        <v>110</v>
      </c>
      <c r="T162" s="246" t="s">
        <v>110</v>
      </c>
      <c r="U162" s="221">
        <v>0.127</v>
      </c>
      <c r="V162" s="221">
        <f>ROUND(E162*U162,2)</f>
        <v>0.13</v>
      </c>
      <c r="W162" s="221"/>
      <c r="X162" s="221" t="s">
        <v>128</v>
      </c>
      <c r="Y162" s="212"/>
      <c r="Z162" s="212"/>
      <c r="AA162" s="212"/>
      <c r="AB162" s="212"/>
      <c r="AC162" s="212"/>
      <c r="AD162" s="212"/>
      <c r="AE162" s="212"/>
      <c r="AF162" s="212"/>
      <c r="AG162" s="212" t="s">
        <v>129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33.75" outlineLevel="1" x14ac:dyDescent="0.2">
      <c r="A163" s="240">
        <v>79</v>
      </c>
      <c r="B163" s="241" t="s">
        <v>330</v>
      </c>
      <c r="C163" s="254" t="s">
        <v>331</v>
      </c>
      <c r="D163" s="242" t="s">
        <v>242</v>
      </c>
      <c r="E163" s="243">
        <v>1</v>
      </c>
      <c r="F163" s="244"/>
      <c r="G163" s="245">
        <f>ROUND(E163*F163,2)</f>
        <v>0</v>
      </c>
      <c r="H163" s="244"/>
      <c r="I163" s="245">
        <f>ROUND(E163*H163,2)</f>
        <v>0</v>
      </c>
      <c r="J163" s="244"/>
      <c r="K163" s="245">
        <f>ROUND(E163*J163,2)</f>
        <v>0</v>
      </c>
      <c r="L163" s="245">
        <v>21</v>
      </c>
      <c r="M163" s="245">
        <f>G163*(1+L163/100)</f>
        <v>0</v>
      </c>
      <c r="N163" s="245">
        <v>4.8999999999999998E-4</v>
      </c>
      <c r="O163" s="245">
        <f>ROUND(E163*N163,2)</f>
        <v>0</v>
      </c>
      <c r="P163" s="245">
        <v>0</v>
      </c>
      <c r="Q163" s="245">
        <f>ROUND(E163*P163,2)</f>
        <v>0</v>
      </c>
      <c r="R163" s="245" t="s">
        <v>223</v>
      </c>
      <c r="S163" s="245" t="s">
        <v>110</v>
      </c>
      <c r="T163" s="246" t="s">
        <v>110</v>
      </c>
      <c r="U163" s="221">
        <v>0.13300000000000001</v>
      </c>
      <c r="V163" s="221">
        <f>ROUND(E163*U163,2)</f>
        <v>0.13</v>
      </c>
      <c r="W163" s="221"/>
      <c r="X163" s="221" t="s">
        <v>128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129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31">
        <v>80</v>
      </c>
      <c r="B164" s="232" t="s">
        <v>332</v>
      </c>
      <c r="C164" s="251" t="s">
        <v>333</v>
      </c>
      <c r="D164" s="233" t="s">
        <v>126</v>
      </c>
      <c r="E164" s="234">
        <v>174</v>
      </c>
      <c r="F164" s="235"/>
      <c r="G164" s="236">
        <f>ROUND(E164*F164,2)</f>
        <v>0</v>
      </c>
      <c r="H164" s="235"/>
      <c r="I164" s="236">
        <f>ROUND(E164*H164,2)</f>
        <v>0</v>
      </c>
      <c r="J164" s="235"/>
      <c r="K164" s="236">
        <f>ROUND(E164*J164,2)</f>
        <v>0</v>
      </c>
      <c r="L164" s="236">
        <v>21</v>
      </c>
      <c r="M164" s="236">
        <f>G164*(1+L164/100)</f>
        <v>0</v>
      </c>
      <c r="N164" s="236">
        <v>0</v>
      </c>
      <c r="O164" s="236">
        <f>ROUND(E164*N164,2)</f>
        <v>0</v>
      </c>
      <c r="P164" s="236">
        <v>0</v>
      </c>
      <c r="Q164" s="236">
        <f>ROUND(E164*P164,2)</f>
        <v>0</v>
      </c>
      <c r="R164" s="236" t="s">
        <v>223</v>
      </c>
      <c r="S164" s="236" t="s">
        <v>110</v>
      </c>
      <c r="T164" s="237" t="s">
        <v>110</v>
      </c>
      <c r="U164" s="221">
        <v>4.8000000000000001E-2</v>
      </c>
      <c r="V164" s="221">
        <f>ROUND(E164*U164,2)</f>
        <v>8.35</v>
      </c>
      <c r="W164" s="221"/>
      <c r="X164" s="221" t="s">
        <v>128</v>
      </c>
      <c r="Y164" s="212"/>
      <c r="Z164" s="212"/>
      <c r="AA164" s="212"/>
      <c r="AB164" s="212"/>
      <c r="AC164" s="212"/>
      <c r="AD164" s="212"/>
      <c r="AE164" s="212"/>
      <c r="AF164" s="212"/>
      <c r="AG164" s="212" t="s">
        <v>129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/>
      <c r="B165" s="220"/>
      <c r="C165" s="253" t="s">
        <v>334</v>
      </c>
      <c r="D165" s="222"/>
      <c r="E165" s="223">
        <v>174</v>
      </c>
      <c r="F165" s="221"/>
      <c r="G165" s="221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116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40">
        <v>81</v>
      </c>
      <c r="B166" s="241" t="s">
        <v>335</v>
      </c>
      <c r="C166" s="254" t="s">
        <v>336</v>
      </c>
      <c r="D166" s="242" t="s">
        <v>126</v>
      </c>
      <c r="E166" s="243">
        <v>1</v>
      </c>
      <c r="F166" s="244"/>
      <c r="G166" s="245">
        <f>ROUND(E166*F166,2)</f>
        <v>0</v>
      </c>
      <c r="H166" s="244"/>
      <c r="I166" s="245">
        <f>ROUND(E166*H166,2)</f>
        <v>0</v>
      </c>
      <c r="J166" s="244"/>
      <c r="K166" s="245">
        <f>ROUND(E166*J166,2)</f>
        <v>0</v>
      </c>
      <c r="L166" s="245">
        <v>21</v>
      </c>
      <c r="M166" s="245">
        <f>G166*(1+L166/100)</f>
        <v>0</v>
      </c>
      <c r="N166" s="245">
        <v>0</v>
      </c>
      <c r="O166" s="245">
        <f>ROUND(E166*N166,2)</f>
        <v>0</v>
      </c>
      <c r="P166" s="245">
        <v>0</v>
      </c>
      <c r="Q166" s="245">
        <f>ROUND(E166*P166,2)</f>
        <v>0</v>
      </c>
      <c r="R166" s="245" t="s">
        <v>223</v>
      </c>
      <c r="S166" s="245" t="s">
        <v>110</v>
      </c>
      <c r="T166" s="246" t="s">
        <v>110</v>
      </c>
      <c r="U166" s="221">
        <v>5.8999999999999997E-2</v>
      </c>
      <c r="V166" s="221">
        <f>ROUND(E166*U166,2)</f>
        <v>0.06</v>
      </c>
      <c r="W166" s="221"/>
      <c r="X166" s="221" t="s">
        <v>128</v>
      </c>
      <c r="Y166" s="212"/>
      <c r="Z166" s="212"/>
      <c r="AA166" s="212"/>
      <c r="AB166" s="212"/>
      <c r="AC166" s="212"/>
      <c r="AD166" s="212"/>
      <c r="AE166" s="212"/>
      <c r="AF166" s="212"/>
      <c r="AG166" s="212" t="s">
        <v>129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ht="33.75" outlineLevel="1" x14ac:dyDescent="0.2">
      <c r="A167" s="240">
        <v>82</v>
      </c>
      <c r="B167" s="241" t="s">
        <v>337</v>
      </c>
      <c r="C167" s="254" t="s">
        <v>338</v>
      </c>
      <c r="D167" s="242" t="s">
        <v>242</v>
      </c>
      <c r="E167" s="243">
        <v>3</v>
      </c>
      <c r="F167" s="244"/>
      <c r="G167" s="245">
        <f>ROUND(E167*F167,2)</f>
        <v>0</v>
      </c>
      <c r="H167" s="244"/>
      <c r="I167" s="245">
        <f>ROUND(E167*H167,2)</f>
        <v>0</v>
      </c>
      <c r="J167" s="244"/>
      <c r="K167" s="245">
        <f>ROUND(E167*J167,2)</f>
        <v>0</v>
      </c>
      <c r="L167" s="245">
        <v>21</v>
      </c>
      <c r="M167" s="245">
        <f>G167*(1+L167/100)</f>
        <v>0</v>
      </c>
      <c r="N167" s="245">
        <v>2.3000000000000001E-4</v>
      </c>
      <c r="O167" s="245">
        <f>ROUND(E167*N167,2)</f>
        <v>0</v>
      </c>
      <c r="P167" s="245">
        <v>0</v>
      </c>
      <c r="Q167" s="245">
        <f>ROUND(E167*P167,2)</f>
        <v>0</v>
      </c>
      <c r="R167" s="245" t="s">
        <v>223</v>
      </c>
      <c r="S167" s="245" t="s">
        <v>110</v>
      </c>
      <c r="T167" s="246" t="s">
        <v>110</v>
      </c>
      <c r="U167" s="221">
        <v>0.23699999999999999</v>
      </c>
      <c r="V167" s="221">
        <f>ROUND(E167*U167,2)</f>
        <v>0.71</v>
      </c>
      <c r="W167" s="221"/>
      <c r="X167" s="221" t="s">
        <v>128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129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31">
        <v>83</v>
      </c>
      <c r="B168" s="232" t="s">
        <v>339</v>
      </c>
      <c r="C168" s="251" t="s">
        <v>340</v>
      </c>
      <c r="D168" s="233" t="s">
        <v>242</v>
      </c>
      <c r="E168" s="234">
        <v>2</v>
      </c>
      <c r="F168" s="235"/>
      <c r="G168" s="236">
        <f>ROUND(E168*F168,2)</f>
        <v>0</v>
      </c>
      <c r="H168" s="235"/>
      <c r="I168" s="236">
        <f>ROUND(E168*H168,2)</f>
        <v>0</v>
      </c>
      <c r="J168" s="235"/>
      <c r="K168" s="236">
        <f>ROUND(E168*J168,2)</f>
        <v>0</v>
      </c>
      <c r="L168" s="236">
        <v>21</v>
      </c>
      <c r="M168" s="236">
        <f>G168*(1+L168/100)</f>
        <v>0</v>
      </c>
      <c r="N168" s="236">
        <v>1.3999999999999999E-4</v>
      </c>
      <c r="O168" s="236">
        <f>ROUND(E168*N168,2)</f>
        <v>0</v>
      </c>
      <c r="P168" s="236">
        <v>0</v>
      </c>
      <c r="Q168" s="236">
        <f>ROUND(E168*P168,2)</f>
        <v>0</v>
      </c>
      <c r="R168" s="236" t="s">
        <v>223</v>
      </c>
      <c r="S168" s="236" t="s">
        <v>110</v>
      </c>
      <c r="T168" s="237" t="s">
        <v>110</v>
      </c>
      <c r="U168" s="221">
        <v>0.23699999999999999</v>
      </c>
      <c r="V168" s="221">
        <f>ROUND(E168*U168,2)</f>
        <v>0.47</v>
      </c>
      <c r="W168" s="221"/>
      <c r="X168" s="221" t="s">
        <v>128</v>
      </c>
      <c r="Y168" s="212"/>
      <c r="Z168" s="212"/>
      <c r="AA168" s="212"/>
      <c r="AB168" s="212"/>
      <c r="AC168" s="212"/>
      <c r="AD168" s="212"/>
      <c r="AE168" s="212"/>
      <c r="AF168" s="212"/>
      <c r="AG168" s="212" t="s">
        <v>129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9"/>
      <c r="B169" s="220"/>
      <c r="C169" s="253" t="s">
        <v>341</v>
      </c>
      <c r="D169" s="222"/>
      <c r="E169" s="223">
        <v>2</v>
      </c>
      <c r="F169" s="221"/>
      <c r="G169" s="22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116</v>
      </c>
      <c r="AH169" s="212">
        <v>5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40">
        <v>84</v>
      </c>
      <c r="B170" s="241" t="s">
        <v>342</v>
      </c>
      <c r="C170" s="254" t="s">
        <v>343</v>
      </c>
      <c r="D170" s="242" t="s">
        <v>242</v>
      </c>
      <c r="E170" s="243">
        <v>2</v>
      </c>
      <c r="F170" s="244"/>
      <c r="G170" s="245">
        <f>ROUND(E170*F170,2)</f>
        <v>0</v>
      </c>
      <c r="H170" s="244"/>
      <c r="I170" s="245">
        <f>ROUND(E170*H170,2)</f>
        <v>0</v>
      </c>
      <c r="J170" s="244"/>
      <c r="K170" s="245">
        <f>ROUND(E170*J170,2)</f>
        <v>0</v>
      </c>
      <c r="L170" s="245">
        <v>21</v>
      </c>
      <c r="M170" s="245">
        <f>G170*(1+L170/100)</f>
        <v>0</v>
      </c>
      <c r="N170" s="245">
        <v>2.0000000000000001E-4</v>
      </c>
      <c r="O170" s="245">
        <f>ROUND(E170*N170,2)</f>
        <v>0</v>
      </c>
      <c r="P170" s="245">
        <v>0</v>
      </c>
      <c r="Q170" s="245">
        <f>ROUND(E170*P170,2)</f>
        <v>0</v>
      </c>
      <c r="R170" s="245" t="s">
        <v>344</v>
      </c>
      <c r="S170" s="245" t="s">
        <v>110</v>
      </c>
      <c r="T170" s="246" t="s">
        <v>110</v>
      </c>
      <c r="U170" s="221">
        <v>0</v>
      </c>
      <c r="V170" s="221">
        <f>ROUND(E170*U170,2)</f>
        <v>0</v>
      </c>
      <c r="W170" s="221"/>
      <c r="X170" s="221" t="s">
        <v>345</v>
      </c>
      <c r="Y170" s="212"/>
      <c r="Z170" s="212"/>
      <c r="AA170" s="212"/>
      <c r="AB170" s="212"/>
      <c r="AC170" s="212"/>
      <c r="AD170" s="212"/>
      <c r="AE170" s="212"/>
      <c r="AF170" s="212"/>
      <c r="AG170" s="212" t="s">
        <v>346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40">
        <v>85</v>
      </c>
      <c r="B171" s="241" t="s">
        <v>347</v>
      </c>
      <c r="C171" s="254" t="s">
        <v>348</v>
      </c>
      <c r="D171" s="242" t="s">
        <v>242</v>
      </c>
      <c r="E171" s="243">
        <v>3</v>
      </c>
      <c r="F171" s="244"/>
      <c r="G171" s="245">
        <f>ROUND(E171*F171,2)</f>
        <v>0</v>
      </c>
      <c r="H171" s="244"/>
      <c r="I171" s="245">
        <f>ROUND(E171*H171,2)</f>
        <v>0</v>
      </c>
      <c r="J171" s="244"/>
      <c r="K171" s="245">
        <f>ROUND(E171*J171,2)</f>
        <v>0</v>
      </c>
      <c r="L171" s="245">
        <v>21</v>
      </c>
      <c r="M171" s="245">
        <f>G171*(1+L171/100)</f>
        <v>0</v>
      </c>
      <c r="N171" s="245">
        <v>3.8000000000000002E-4</v>
      </c>
      <c r="O171" s="245">
        <f>ROUND(E171*N171,2)</f>
        <v>0</v>
      </c>
      <c r="P171" s="245">
        <v>0</v>
      </c>
      <c r="Q171" s="245">
        <f>ROUND(E171*P171,2)</f>
        <v>0</v>
      </c>
      <c r="R171" s="245" t="s">
        <v>344</v>
      </c>
      <c r="S171" s="245" t="s">
        <v>110</v>
      </c>
      <c r="T171" s="246" t="s">
        <v>110</v>
      </c>
      <c r="U171" s="221">
        <v>0</v>
      </c>
      <c r="V171" s="221">
        <f>ROUND(E171*U171,2)</f>
        <v>0</v>
      </c>
      <c r="W171" s="221"/>
      <c r="X171" s="221" t="s">
        <v>345</v>
      </c>
      <c r="Y171" s="212"/>
      <c r="Z171" s="212"/>
      <c r="AA171" s="212"/>
      <c r="AB171" s="212"/>
      <c r="AC171" s="212"/>
      <c r="AD171" s="212"/>
      <c r="AE171" s="212"/>
      <c r="AF171" s="212"/>
      <c r="AG171" s="212" t="s">
        <v>346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40">
        <v>86</v>
      </c>
      <c r="B172" s="241" t="s">
        <v>349</v>
      </c>
      <c r="C172" s="254" t="s">
        <v>350</v>
      </c>
      <c r="D172" s="242" t="s">
        <v>242</v>
      </c>
      <c r="E172" s="243">
        <v>2</v>
      </c>
      <c r="F172" s="244"/>
      <c r="G172" s="245">
        <f>ROUND(E172*F172,2)</f>
        <v>0</v>
      </c>
      <c r="H172" s="244"/>
      <c r="I172" s="245">
        <f>ROUND(E172*H172,2)</f>
        <v>0</v>
      </c>
      <c r="J172" s="244"/>
      <c r="K172" s="245">
        <f>ROUND(E172*J172,2)</f>
        <v>0</v>
      </c>
      <c r="L172" s="245">
        <v>21</v>
      </c>
      <c r="M172" s="245">
        <f>G172*(1+L172/100)</f>
        <v>0</v>
      </c>
      <c r="N172" s="245">
        <v>1.8000000000000001E-4</v>
      </c>
      <c r="O172" s="245">
        <f>ROUND(E172*N172,2)</f>
        <v>0</v>
      </c>
      <c r="P172" s="245">
        <v>0</v>
      </c>
      <c r="Q172" s="245">
        <f>ROUND(E172*P172,2)</f>
        <v>0</v>
      </c>
      <c r="R172" s="245" t="s">
        <v>344</v>
      </c>
      <c r="S172" s="245" t="s">
        <v>110</v>
      </c>
      <c r="T172" s="246" t="s">
        <v>110</v>
      </c>
      <c r="U172" s="221">
        <v>0</v>
      </c>
      <c r="V172" s="221">
        <f>ROUND(E172*U172,2)</f>
        <v>0</v>
      </c>
      <c r="W172" s="221"/>
      <c r="X172" s="221" t="s">
        <v>345</v>
      </c>
      <c r="Y172" s="212"/>
      <c r="Z172" s="212"/>
      <c r="AA172" s="212"/>
      <c r="AB172" s="212"/>
      <c r="AC172" s="212"/>
      <c r="AD172" s="212"/>
      <c r="AE172" s="212"/>
      <c r="AF172" s="212"/>
      <c r="AG172" s="212" t="s">
        <v>346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31">
        <v>87</v>
      </c>
      <c r="B173" s="232" t="s">
        <v>351</v>
      </c>
      <c r="C173" s="251" t="s">
        <v>352</v>
      </c>
      <c r="D173" s="233" t="s">
        <v>137</v>
      </c>
      <c r="E173" s="234">
        <v>0.29376000000000002</v>
      </c>
      <c r="F173" s="235"/>
      <c r="G173" s="236">
        <f>ROUND(E173*F173,2)</f>
        <v>0</v>
      </c>
      <c r="H173" s="235"/>
      <c r="I173" s="236">
        <f>ROUND(E173*H173,2)</f>
        <v>0</v>
      </c>
      <c r="J173" s="235"/>
      <c r="K173" s="236">
        <f>ROUND(E173*J173,2)</f>
        <v>0</v>
      </c>
      <c r="L173" s="236">
        <v>21</v>
      </c>
      <c r="M173" s="236">
        <f>G173*(1+L173/100)</f>
        <v>0</v>
      </c>
      <c r="N173" s="236">
        <v>0</v>
      </c>
      <c r="O173" s="236">
        <f>ROUND(E173*N173,2)</f>
        <v>0</v>
      </c>
      <c r="P173" s="236">
        <v>0</v>
      </c>
      <c r="Q173" s="236">
        <f>ROUND(E173*P173,2)</f>
        <v>0</v>
      </c>
      <c r="R173" s="236" t="s">
        <v>223</v>
      </c>
      <c r="S173" s="236" t="s">
        <v>110</v>
      </c>
      <c r="T173" s="237" t="s">
        <v>110</v>
      </c>
      <c r="U173" s="221">
        <v>1.47</v>
      </c>
      <c r="V173" s="221">
        <f>ROUND(E173*U173,2)</f>
        <v>0.43</v>
      </c>
      <c r="W173" s="221"/>
      <c r="X173" s="221" t="s">
        <v>144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145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52" t="s">
        <v>283</v>
      </c>
      <c r="D174" s="239"/>
      <c r="E174" s="239"/>
      <c r="F174" s="239"/>
      <c r="G174" s="239"/>
      <c r="H174" s="221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114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x14ac:dyDescent="0.2">
      <c r="A175" s="225" t="s">
        <v>104</v>
      </c>
      <c r="B175" s="226" t="s">
        <v>68</v>
      </c>
      <c r="C175" s="250" t="s">
        <v>69</v>
      </c>
      <c r="D175" s="227"/>
      <c r="E175" s="228"/>
      <c r="F175" s="229"/>
      <c r="G175" s="229">
        <f>SUMIF(AG176:AG250,"&lt;&gt;NOR",G176:G250)</f>
        <v>0</v>
      </c>
      <c r="H175" s="229"/>
      <c r="I175" s="229">
        <f>SUM(I176:I250)</f>
        <v>0</v>
      </c>
      <c r="J175" s="229"/>
      <c r="K175" s="229">
        <f>SUM(K176:K250)</f>
        <v>0</v>
      </c>
      <c r="L175" s="229"/>
      <c r="M175" s="229">
        <f>SUM(M176:M250)</f>
        <v>0</v>
      </c>
      <c r="N175" s="229"/>
      <c r="O175" s="229">
        <f>SUM(O176:O250)</f>
        <v>0.4</v>
      </c>
      <c r="P175" s="229"/>
      <c r="Q175" s="229">
        <f>SUM(Q176:Q250)</f>
        <v>0</v>
      </c>
      <c r="R175" s="229"/>
      <c r="S175" s="229"/>
      <c r="T175" s="230"/>
      <c r="U175" s="224"/>
      <c r="V175" s="224">
        <f>SUM(V176:V250)</f>
        <v>216.70000000000007</v>
      </c>
      <c r="W175" s="224"/>
      <c r="X175" s="224"/>
      <c r="AG175" t="s">
        <v>105</v>
      </c>
    </row>
    <row r="176" spans="1:60" outlineLevel="1" x14ac:dyDescent="0.2">
      <c r="A176" s="231">
        <v>88</v>
      </c>
      <c r="B176" s="232" t="s">
        <v>353</v>
      </c>
      <c r="C176" s="251" t="s">
        <v>354</v>
      </c>
      <c r="D176" s="233" t="s">
        <v>250</v>
      </c>
      <c r="E176" s="234">
        <v>5</v>
      </c>
      <c r="F176" s="235"/>
      <c r="G176" s="236">
        <f>ROUND(E176*F176,2)</f>
        <v>0</v>
      </c>
      <c r="H176" s="235"/>
      <c r="I176" s="236">
        <f>ROUND(E176*H176,2)</f>
        <v>0</v>
      </c>
      <c r="J176" s="235"/>
      <c r="K176" s="236">
        <f>ROUND(E176*J176,2)</f>
        <v>0</v>
      </c>
      <c r="L176" s="236">
        <v>21</v>
      </c>
      <c r="M176" s="236">
        <f>G176*(1+L176/100)</f>
        <v>0</v>
      </c>
      <c r="N176" s="236">
        <v>8.2400000000000008E-3</v>
      </c>
      <c r="O176" s="236">
        <f>ROUND(E176*N176,2)</f>
        <v>0.04</v>
      </c>
      <c r="P176" s="236">
        <v>0</v>
      </c>
      <c r="Q176" s="236">
        <f>ROUND(E176*P176,2)</f>
        <v>0</v>
      </c>
      <c r="R176" s="236" t="s">
        <v>223</v>
      </c>
      <c r="S176" s="236" t="s">
        <v>110</v>
      </c>
      <c r="T176" s="237" t="s">
        <v>110</v>
      </c>
      <c r="U176" s="221">
        <v>0.879</v>
      </c>
      <c r="V176" s="221">
        <f>ROUND(E176*U176,2)</f>
        <v>4.4000000000000004</v>
      </c>
      <c r="W176" s="221"/>
      <c r="X176" s="221" t="s">
        <v>128</v>
      </c>
      <c r="Y176" s="212"/>
      <c r="Z176" s="212"/>
      <c r="AA176" s="212"/>
      <c r="AB176" s="212"/>
      <c r="AC176" s="212"/>
      <c r="AD176" s="212"/>
      <c r="AE176" s="212"/>
      <c r="AF176" s="212"/>
      <c r="AG176" s="212" t="s">
        <v>129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9"/>
      <c r="B177" s="220"/>
      <c r="C177" s="255" t="s">
        <v>286</v>
      </c>
      <c r="D177" s="247"/>
      <c r="E177" s="247"/>
      <c r="F177" s="247"/>
      <c r="G177" s="247"/>
      <c r="H177" s="221"/>
      <c r="I177" s="221"/>
      <c r="J177" s="221"/>
      <c r="K177" s="221"/>
      <c r="L177" s="221"/>
      <c r="M177" s="221"/>
      <c r="N177" s="221"/>
      <c r="O177" s="221"/>
      <c r="P177" s="221"/>
      <c r="Q177" s="221"/>
      <c r="R177" s="221"/>
      <c r="S177" s="221"/>
      <c r="T177" s="221"/>
      <c r="U177" s="221"/>
      <c r="V177" s="221"/>
      <c r="W177" s="221"/>
      <c r="X177" s="221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195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31">
        <v>89</v>
      </c>
      <c r="B178" s="232" t="s">
        <v>355</v>
      </c>
      <c r="C178" s="251" t="s">
        <v>356</v>
      </c>
      <c r="D178" s="233" t="s">
        <v>250</v>
      </c>
      <c r="E178" s="234">
        <v>9</v>
      </c>
      <c r="F178" s="235"/>
      <c r="G178" s="236">
        <f>ROUND(E178*F178,2)</f>
        <v>0</v>
      </c>
      <c r="H178" s="235"/>
      <c r="I178" s="236">
        <f>ROUND(E178*H178,2)</f>
        <v>0</v>
      </c>
      <c r="J178" s="235"/>
      <c r="K178" s="236">
        <f>ROUND(E178*J178,2)</f>
        <v>0</v>
      </c>
      <c r="L178" s="236">
        <v>21</v>
      </c>
      <c r="M178" s="236">
        <f>G178*(1+L178/100)</f>
        <v>0</v>
      </c>
      <c r="N178" s="236">
        <v>9.5399999999999999E-3</v>
      </c>
      <c r="O178" s="236">
        <f>ROUND(E178*N178,2)</f>
        <v>0.09</v>
      </c>
      <c r="P178" s="236">
        <v>0</v>
      </c>
      <c r="Q178" s="236">
        <f>ROUND(E178*P178,2)</f>
        <v>0</v>
      </c>
      <c r="R178" s="236" t="s">
        <v>223</v>
      </c>
      <c r="S178" s="236" t="s">
        <v>110</v>
      </c>
      <c r="T178" s="237" t="s">
        <v>110</v>
      </c>
      <c r="U178" s="221">
        <v>0.99299999999999999</v>
      </c>
      <c r="V178" s="221">
        <f>ROUND(E178*U178,2)</f>
        <v>8.94</v>
      </c>
      <c r="W178" s="221"/>
      <c r="X178" s="221" t="s">
        <v>128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129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/>
      <c r="B179" s="220"/>
      <c r="C179" s="255" t="s">
        <v>286</v>
      </c>
      <c r="D179" s="247"/>
      <c r="E179" s="247"/>
      <c r="F179" s="247"/>
      <c r="G179" s="247"/>
      <c r="H179" s="221"/>
      <c r="I179" s="221"/>
      <c r="J179" s="221"/>
      <c r="K179" s="221"/>
      <c r="L179" s="221"/>
      <c r="M179" s="221"/>
      <c r="N179" s="221"/>
      <c r="O179" s="221"/>
      <c r="P179" s="221"/>
      <c r="Q179" s="221"/>
      <c r="R179" s="221"/>
      <c r="S179" s="221"/>
      <c r="T179" s="221"/>
      <c r="U179" s="221"/>
      <c r="V179" s="221"/>
      <c r="W179" s="221"/>
      <c r="X179" s="221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195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31">
        <v>90</v>
      </c>
      <c r="B180" s="232" t="s">
        <v>357</v>
      </c>
      <c r="C180" s="251" t="s">
        <v>358</v>
      </c>
      <c r="D180" s="233" t="s">
        <v>250</v>
      </c>
      <c r="E180" s="234">
        <v>6</v>
      </c>
      <c r="F180" s="235"/>
      <c r="G180" s="236">
        <f>ROUND(E180*F180,2)</f>
        <v>0</v>
      </c>
      <c r="H180" s="235"/>
      <c r="I180" s="236">
        <f>ROUND(E180*H180,2)</f>
        <v>0</v>
      </c>
      <c r="J180" s="235"/>
      <c r="K180" s="236">
        <f>ROUND(E180*J180,2)</f>
        <v>0</v>
      </c>
      <c r="L180" s="236">
        <v>21</v>
      </c>
      <c r="M180" s="236">
        <f>G180*(1+L180/100)</f>
        <v>0</v>
      </c>
      <c r="N180" s="236">
        <v>1.0319999999999999E-2</v>
      </c>
      <c r="O180" s="236">
        <f>ROUND(E180*N180,2)</f>
        <v>0.06</v>
      </c>
      <c r="P180" s="236">
        <v>0</v>
      </c>
      <c r="Q180" s="236">
        <f>ROUND(E180*P180,2)</f>
        <v>0</v>
      </c>
      <c r="R180" s="236" t="s">
        <v>223</v>
      </c>
      <c r="S180" s="236" t="s">
        <v>110</v>
      </c>
      <c r="T180" s="237" t="s">
        <v>110</v>
      </c>
      <c r="U180" s="221">
        <v>1.1259999999999999</v>
      </c>
      <c r="V180" s="221">
        <f>ROUND(E180*U180,2)</f>
        <v>6.76</v>
      </c>
      <c r="W180" s="221"/>
      <c r="X180" s="221" t="s">
        <v>128</v>
      </c>
      <c r="Y180" s="212"/>
      <c r="Z180" s="212"/>
      <c r="AA180" s="212"/>
      <c r="AB180" s="212"/>
      <c r="AC180" s="212"/>
      <c r="AD180" s="212"/>
      <c r="AE180" s="212"/>
      <c r="AF180" s="212"/>
      <c r="AG180" s="212" t="s">
        <v>129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9"/>
      <c r="B181" s="220"/>
      <c r="C181" s="255" t="s">
        <v>286</v>
      </c>
      <c r="D181" s="247"/>
      <c r="E181" s="247"/>
      <c r="F181" s="247"/>
      <c r="G181" s="247"/>
      <c r="H181" s="221"/>
      <c r="I181" s="221"/>
      <c r="J181" s="221"/>
      <c r="K181" s="221"/>
      <c r="L181" s="221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1"/>
      <c r="X181" s="221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195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31">
        <v>91</v>
      </c>
      <c r="B182" s="232" t="s">
        <v>359</v>
      </c>
      <c r="C182" s="251" t="s">
        <v>360</v>
      </c>
      <c r="D182" s="233" t="s">
        <v>242</v>
      </c>
      <c r="E182" s="234">
        <v>7</v>
      </c>
      <c r="F182" s="235"/>
      <c r="G182" s="236">
        <f>ROUND(E182*F182,2)</f>
        <v>0</v>
      </c>
      <c r="H182" s="235"/>
      <c r="I182" s="236">
        <f>ROUND(E182*H182,2)</f>
        <v>0</v>
      </c>
      <c r="J182" s="235"/>
      <c r="K182" s="236">
        <f>ROUND(E182*J182,2)</f>
        <v>0</v>
      </c>
      <c r="L182" s="236">
        <v>21</v>
      </c>
      <c r="M182" s="236">
        <f>G182*(1+L182/100)</f>
        <v>0</v>
      </c>
      <c r="N182" s="236">
        <v>8.0000000000000004E-4</v>
      </c>
      <c r="O182" s="236">
        <f>ROUND(E182*N182,2)</f>
        <v>0.01</v>
      </c>
      <c r="P182" s="236">
        <v>0</v>
      </c>
      <c r="Q182" s="236">
        <f>ROUND(E182*P182,2)</f>
        <v>0</v>
      </c>
      <c r="R182" s="236" t="s">
        <v>223</v>
      </c>
      <c r="S182" s="236" t="s">
        <v>110</v>
      </c>
      <c r="T182" s="237" t="s">
        <v>110</v>
      </c>
      <c r="U182" s="221">
        <v>0.59399999999999997</v>
      </c>
      <c r="V182" s="221">
        <f>ROUND(E182*U182,2)</f>
        <v>4.16</v>
      </c>
      <c r="W182" s="221"/>
      <c r="X182" s="221" t="s">
        <v>128</v>
      </c>
      <c r="Y182" s="212"/>
      <c r="Z182" s="212"/>
      <c r="AA182" s="212"/>
      <c r="AB182" s="212"/>
      <c r="AC182" s="212"/>
      <c r="AD182" s="212"/>
      <c r="AE182" s="212"/>
      <c r="AF182" s="212"/>
      <c r="AG182" s="212" t="s">
        <v>129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9"/>
      <c r="B183" s="220"/>
      <c r="C183" s="253" t="s">
        <v>361</v>
      </c>
      <c r="D183" s="222"/>
      <c r="E183" s="223">
        <v>7</v>
      </c>
      <c r="F183" s="221"/>
      <c r="G183" s="221"/>
      <c r="H183" s="221"/>
      <c r="I183" s="221"/>
      <c r="J183" s="221"/>
      <c r="K183" s="221"/>
      <c r="L183" s="221"/>
      <c r="M183" s="221"/>
      <c r="N183" s="221"/>
      <c r="O183" s="221"/>
      <c r="P183" s="221"/>
      <c r="Q183" s="221"/>
      <c r="R183" s="221"/>
      <c r="S183" s="221"/>
      <c r="T183" s="221"/>
      <c r="U183" s="221"/>
      <c r="V183" s="221"/>
      <c r="W183" s="221"/>
      <c r="X183" s="221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116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31">
        <v>92</v>
      </c>
      <c r="B184" s="232" t="s">
        <v>362</v>
      </c>
      <c r="C184" s="251" t="s">
        <v>363</v>
      </c>
      <c r="D184" s="233" t="s">
        <v>242</v>
      </c>
      <c r="E184" s="234">
        <v>6</v>
      </c>
      <c r="F184" s="235"/>
      <c r="G184" s="236">
        <f>ROUND(E184*F184,2)</f>
        <v>0</v>
      </c>
      <c r="H184" s="235"/>
      <c r="I184" s="236">
        <f>ROUND(E184*H184,2)</f>
        <v>0</v>
      </c>
      <c r="J184" s="235"/>
      <c r="K184" s="236">
        <f>ROUND(E184*J184,2)</f>
        <v>0</v>
      </c>
      <c r="L184" s="236">
        <v>21</v>
      </c>
      <c r="M184" s="236">
        <f>G184*(1+L184/100)</f>
        <v>0</v>
      </c>
      <c r="N184" s="236">
        <v>9.8999999999999999E-4</v>
      </c>
      <c r="O184" s="236">
        <f>ROUND(E184*N184,2)</f>
        <v>0.01</v>
      </c>
      <c r="P184" s="236">
        <v>0</v>
      </c>
      <c r="Q184" s="236">
        <f>ROUND(E184*P184,2)</f>
        <v>0</v>
      </c>
      <c r="R184" s="236" t="s">
        <v>223</v>
      </c>
      <c r="S184" s="236" t="s">
        <v>110</v>
      </c>
      <c r="T184" s="237" t="s">
        <v>110</v>
      </c>
      <c r="U184" s="221">
        <v>0.66900000000000004</v>
      </c>
      <c r="V184" s="221">
        <f>ROUND(E184*U184,2)</f>
        <v>4.01</v>
      </c>
      <c r="W184" s="221"/>
      <c r="X184" s="221" t="s">
        <v>128</v>
      </c>
      <c r="Y184" s="212"/>
      <c r="Z184" s="212"/>
      <c r="AA184" s="212"/>
      <c r="AB184" s="212"/>
      <c r="AC184" s="212"/>
      <c r="AD184" s="212"/>
      <c r="AE184" s="212"/>
      <c r="AF184" s="212"/>
      <c r="AG184" s="212" t="s">
        <v>129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9"/>
      <c r="B185" s="220"/>
      <c r="C185" s="253" t="s">
        <v>364</v>
      </c>
      <c r="D185" s="222"/>
      <c r="E185" s="223">
        <v>6</v>
      </c>
      <c r="F185" s="221"/>
      <c r="G185" s="221"/>
      <c r="H185" s="221"/>
      <c r="I185" s="221"/>
      <c r="J185" s="221"/>
      <c r="K185" s="221"/>
      <c r="L185" s="221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1"/>
      <c r="X185" s="221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116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31">
        <v>93</v>
      </c>
      <c r="B186" s="232" t="s">
        <v>365</v>
      </c>
      <c r="C186" s="251" t="s">
        <v>366</v>
      </c>
      <c r="D186" s="233" t="s">
        <v>242</v>
      </c>
      <c r="E186" s="234">
        <v>4</v>
      </c>
      <c r="F186" s="235"/>
      <c r="G186" s="236">
        <f>ROUND(E186*F186,2)</f>
        <v>0</v>
      </c>
      <c r="H186" s="235"/>
      <c r="I186" s="236">
        <f>ROUND(E186*H186,2)</f>
        <v>0</v>
      </c>
      <c r="J186" s="235"/>
      <c r="K186" s="236">
        <f>ROUND(E186*J186,2)</f>
        <v>0</v>
      </c>
      <c r="L186" s="236">
        <v>21</v>
      </c>
      <c r="M186" s="236">
        <f>G186*(1+L186/100)</f>
        <v>0</v>
      </c>
      <c r="N186" s="236">
        <v>1.3500000000000001E-3</v>
      </c>
      <c r="O186" s="236">
        <f>ROUND(E186*N186,2)</f>
        <v>0.01</v>
      </c>
      <c r="P186" s="236">
        <v>0</v>
      </c>
      <c r="Q186" s="236">
        <f>ROUND(E186*P186,2)</f>
        <v>0</v>
      </c>
      <c r="R186" s="236" t="s">
        <v>223</v>
      </c>
      <c r="S186" s="236" t="s">
        <v>110</v>
      </c>
      <c r="T186" s="237" t="s">
        <v>110</v>
      </c>
      <c r="U186" s="221">
        <v>0.754</v>
      </c>
      <c r="V186" s="221">
        <f>ROUND(E186*U186,2)</f>
        <v>3.02</v>
      </c>
      <c r="W186" s="221"/>
      <c r="X186" s="221" t="s">
        <v>128</v>
      </c>
      <c r="Y186" s="212"/>
      <c r="Z186" s="212"/>
      <c r="AA186" s="212"/>
      <c r="AB186" s="212"/>
      <c r="AC186" s="212"/>
      <c r="AD186" s="212"/>
      <c r="AE186" s="212"/>
      <c r="AF186" s="212"/>
      <c r="AG186" s="212" t="s">
        <v>129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9"/>
      <c r="B187" s="220"/>
      <c r="C187" s="253" t="s">
        <v>367</v>
      </c>
      <c r="D187" s="222"/>
      <c r="E187" s="223">
        <v>4</v>
      </c>
      <c r="F187" s="221"/>
      <c r="G187" s="221"/>
      <c r="H187" s="221"/>
      <c r="I187" s="221"/>
      <c r="J187" s="221"/>
      <c r="K187" s="221"/>
      <c r="L187" s="221"/>
      <c r="M187" s="221"/>
      <c r="N187" s="221"/>
      <c r="O187" s="221"/>
      <c r="P187" s="221"/>
      <c r="Q187" s="221"/>
      <c r="R187" s="221"/>
      <c r="S187" s="221"/>
      <c r="T187" s="221"/>
      <c r="U187" s="221"/>
      <c r="V187" s="221"/>
      <c r="W187" s="221"/>
      <c r="X187" s="221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116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31">
        <v>94</v>
      </c>
      <c r="B188" s="232" t="s">
        <v>368</v>
      </c>
      <c r="C188" s="251" t="s">
        <v>369</v>
      </c>
      <c r="D188" s="233" t="s">
        <v>242</v>
      </c>
      <c r="E188" s="234">
        <v>4</v>
      </c>
      <c r="F188" s="235"/>
      <c r="G188" s="236">
        <f>ROUND(E188*F188,2)</f>
        <v>0</v>
      </c>
      <c r="H188" s="235"/>
      <c r="I188" s="236">
        <f>ROUND(E188*H188,2)</f>
        <v>0</v>
      </c>
      <c r="J188" s="235"/>
      <c r="K188" s="236">
        <f>ROUND(E188*J188,2)</f>
        <v>0</v>
      </c>
      <c r="L188" s="236">
        <v>21</v>
      </c>
      <c r="M188" s="236">
        <f>G188*(1+L188/100)</f>
        <v>0</v>
      </c>
      <c r="N188" s="236">
        <v>1.47E-3</v>
      </c>
      <c r="O188" s="236">
        <f>ROUND(E188*N188,2)</f>
        <v>0.01</v>
      </c>
      <c r="P188" s="236">
        <v>0</v>
      </c>
      <c r="Q188" s="236">
        <f>ROUND(E188*P188,2)</f>
        <v>0</v>
      </c>
      <c r="R188" s="236" t="s">
        <v>223</v>
      </c>
      <c r="S188" s="236" t="s">
        <v>110</v>
      </c>
      <c r="T188" s="237" t="s">
        <v>110</v>
      </c>
      <c r="U188" s="221">
        <v>0.90600000000000003</v>
      </c>
      <c r="V188" s="221">
        <f>ROUND(E188*U188,2)</f>
        <v>3.62</v>
      </c>
      <c r="W188" s="221"/>
      <c r="X188" s="221" t="s">
        <v>128</v>
      </c>
      <c r="Y188" s="212"/>
      <c r="Z188" s="212"/>
      <c r="AA188" s="212"/>
      <c r="AB188" s="212"/>
      <c r="AC188" s="212"/>
      <c r="AD188" s="212"/>
      <c r="AE188" s="212"/>
      <c r="AF188" s="212"/>
      <c r="AG188" s="212" t="s">
        <v>129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9"/>
      <c r="B189" s="220"/>
      <c r="C189" s="253" t="s">
        <v>367</v>
      </c>
      <c r="D189" s="222"/>
      <c r="E189" s="223">
        <v>4</v>
      </c>
      <c r="F189" s="221"/>
      <c r="G189" s="221"/>
      <c r="H189" s="221"/>
      <c r="I189" s="221"/>
      <c r="J189" s="221"/>
      <c r="K189" s="221"/>
      <c r="L189" s="221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1"/>
      <c r="X189" s="221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116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1" x14ac:dyDescent="0.2">
      <c r="A190" s="231">
        <v>95</v>
      </c>
      <c r="B190" s="232" t="s">
        <v>370</v>
      </c>
      <c r="C190" s="251" t="s">
        <v>371</v>
      </c>
      <c r="D190" s="233" t="s">
        <v>126</v>
      </c>
      <c r="E190" s="234">
        <v>133</v>
      </c>
      <c r="F190" s="235"/>
      <c r="G190" s="236">
        <f>ROUND(E190*F190,2)</f>
        <v>0</v>
      </c>
      <c r="H190" s="235"/>
      <c r="I190" s="236">
        <f>ROUND(E190*H190,2)</f>
        <v>0</v>
      </c>
      <c r="J190" s="235"/>
      <c r="K190" s="236">
        <f>ROUND(E190*J190,2)</f>
        <v>0</v>
      </c>
      <c r="L190" s="236">
        <v>21</v>
      </c>
      <c r="M190" s="236">
        <f>G190*(1+L190/100)</f>
        <v>0</v>
      </c>
      <c r="N190" s="236">
        <v>4.2999999999999999E-4</v>
      </c>
      <c r="O190" s="236">
        <f>ROUND(E190*N190,2)</f>
        <v>0.06</v>
      </c>
      <c r="P190" s="236">
        <v>0</v>
      </c>
      <c r="Q190" s="236">
        <f>ROUND(E190*P190,2)</f>
        <v>0</v>
      </c>
      <c r="R190" s="236" t="s">
        <v>223</v>
      </c>
      <c r="S190" s="236" t="s">
        <v>110</v>
      </c>
      <c r="T190" s="237" t="s">
        <v>110</v>
      </c>
      <c r="U190" s="221">
        <v>0.27889999999999998</v>
      </c>
      <c r="V190" s="221">
        <f>ROUND(E190*U190,2)</f>
        <v>37.090000000000003</v>
      </c>
      <c r="W190" s="221"/>
      <c r="X190" s="221" t="s">
        <v>128</v>
      </c>
      <c r="Y190" s="212"/>
      <c r="Z190" s="212"/>
      <c r="AA190" s="212"/>
      <c r="AB190" s="212"/>
      <c r="AC190" s="212"/>
      <c r="AD190" s="212"/>
      <c r="AE190" s="212"/>
      <c r="AF190" s="212"/>
      <c r="AG190" s="212" t="s">
        <v>129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/>
      <c r="B191" s="220"/>
      <c r="C191" s="252" t="s">
        <v>372</v>
      </c>
      <c r="D191" s="239"/>
      <c r="E191" s="239"/>
      <c r="F191" s="239"/>
      <c r="G191" s="239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114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56" t="s">
        <v>286</v>
      </c>
      <c r="D192" s="248"/>
      <c r="E192" s="248"/>
      <c r="F192" s="248"/>
      <c r="G192" s="248"/>
      <c r="H192" s="221"/>
      <c r="I192" s="221"/>
      <c r="J192" s="221"/>
      <c r="K192" s="221"/>
      <c r="L192" s="221"/>
      <c r="M192" s="221"/>
      <c r="N192" s="221"/>
      <c r="O192" s="221"/>
      <c r="P192" s="221"/>
      <c r="Q192" s="221"/>
      <c r="R192" s="221"/>
      <c r="S192" s="221"/>
      <c r="T192" s="221"/>
      <c r="U192" s="221"/>
      <c r="V192" s="221"/>
      <c r="W192" s="221"/>
      <c r="X192" s="221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195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ht="22.5" outlineLevel="1" x14ac:dyDescent="0.2">
      <c r="A193" s="231">
        <v>96</v>
      </c>
      <c r="B193" s="232" t="s">
        <v>373</v>
      </c>
      <c r="C193" s="251" t="s">
        <v>374</v>
      </c>
      <c r="D193" s="233" t="s">
        <v>126</v>
      </c>
      <c r="E193" s="234">
        <v>81</v>
      </c>
      <c r="F193" s="235"/>
      <c r="G193" s="236">
        <f>ROUND(E193*F193,2)</f>
        <v>0</v>
      </c>
      <c r="H193" s="235"/>
      <c r="I193" s="236">
        <f>ROUND(E193*H193,2)</f>
        <v>0</v>
      </c>
      <c r="J193" s="235"/>
      <c r="K193" s="236">
        <f>ROUND(E193*J193,2)</f>
        <v>0</v>
      </c>
      <c r="L193" s="236">
        <v>21</v>
      </c>
      <c r="M193" s="236">
        <f>G193*(1+L193/100)</f>
        <v>0</v>
      </c>
      <c r="N193" s="236">
        <v>5.2999999999999998E-4</v>
      </c>
      <c r="O193" s="236">
        <f>ROUND(E193*N193,2)</f>
        <v>0.04</v>
      </c>
      <c r="P193" s="236">
        <v>0</v>
      </c>
      <c r="Q193" s="236">
        <f>ROUND(E193*P193,2)</f>
        <v>0</v>
      </c>
      <c r="R193" s="236" t="s">
        <v>223</v>
      </c>
      <c r="S193" s="236" t="s">
        <v>110</v>
      </c>
      <c r="T193" s="237" t="s">
        <v>110</v>
      </c>
      <c r="U193" s="221">
        <v>0.29730000000000001</v>
      </c>
      <c r="V193" s="221">
        <f>ROUND(E193*U193,2)</f>
        <v>24.08</v>
      </c>
      <c r="W193" s="221"/>
      <c r="X193" s="221" t="s">
        <v>128</v>
      </c>
      <c r="Y193" s="212"/>
      <c r="Z193" s="212"/>
      <c r="AA193" s="212"/>
      <c r="AB193" s="212"/>
      <c r="AC193" s="212"/>
      <c r="AD193" s="212"/>
      <c r="AE193" s="212"/>
      <c r="AF193" s="212"/>
      <c r="AG193" s="212" t="s">
        <v>129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52" t="s">
        <v>372</v>
      </c>
      <c r="D194" s="239"/>
      <c r="E194" s="239"/>
      <c r="F194" s="239"/>
      <c r="G194" s="239"/>
      <c r="H194" s="221"/>
      <c r="I194" s="221"/>
      <c r="J194" s="221"/>
      <c r="K194" s="221"/>
      <c r="L194" s="221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1"/>
      <c r="X194" s="221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114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9"/>
      <c r="B195" s="220"/>
      <c r="C195" s="256" t="s">
        <v>375</v>
      </c>
      <c r="D195" s="248"/>
      <c r="E195" s="248"/>
      <c r="F195" s="248"/>
      <c r="G195" s="248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195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56" t="s">
        <v>286</v>
      </c>
      <c r="D196" s="248"/>
      <c r="E196" s="248"/>
      <c r="F196" s="248"/>
      <c r="G196" s="248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195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53" t="s">
        <v>376</v>
      </c>
      <c r="D197" s="222"/>
      <c r="E197" s="223">
        <v>60</v>
      </c>
      <c r="F197" s="221"/>
      <c r="G197" s="221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116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9"/>
      <c r="B198" s="220"/>
      <c r="C198" s="253" t="s">
        <v>377</v>
      </c>
      <c r="D198" s="222"/>
      <c r="E198" s="223">
        <v>21</v>
      </c>
      <c r="F198" s="221"/>
      <c r="G198" s="221"/>
      <c r="H198" s="221"/>
      <c r="I198" s="221"/>
      <c r="J198" s="221"/>
      <c r="K198" s="221"/>
      <c r="L198" s="221"/>
      <c r="M198" s="221"/>
      <c r="N198" s="221"/>
      <c r="O198" s="221"/>
      <c r="P198" s="221"/>
      <c r="Q198" s="221"/>
      <c r="R198" s="221"/>
      <c r="S198" s="221"/>
      <c r="T198" s="221"/>
      <c r="U198" s="221"/>
      <c r="V198" s="221"/>
      <c r="W198" s="221"/>
      <c r="X198" s="221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116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ht="22.5" outlineLevel="1" x14ac:dyDescent="0.2">
      <c r="A199" s="231">
        <v>97</v>
      </c>
      <c r="B199" s="232" t="s">
        <v>378</v>
      </c>
      <c r="C199" s="251" t="s">
        <v>379</v>
      </c>
      <c r="D199" s="233" t="s">
        <v>126</v>
      </c>
      <c r="E199" s="234">
        <v>38</v>
      </c>
      <c r="F199" s="235"/>
      <c r="G199" s="236">
        <f>ROUND(E199*F199,2)</f>
        <v>0</v>
      </c>
      <c r="H199" s="235"/>
      <c r="I199" s="236">
        <f>ROUND(E199*H199,2)</f>
        <v>0</v>
      </c>
      <c r="J199" s="235"/>
      <c r="K199" s="236">
        <f>ROUND(E199*J199,2)</f>
        <v>0</v>
      </c>
      <c r="L199" s="236">
        <v>21</v>
      </c>
      <c r="M199" s="236">
        <f>G199*(1+L199/100)</f>
        <v>0</v>
      </c>
      <c r="N199" s="236">
        <v>7.2999999999999996E-4</v>
      </c>
      <c r="O199" s="236">
        <f>ROUND(E199*N199,2)</f>
        <v>0.03</v>
      </c>
      <c r="P199" s="236">
        <v>0</v>
      </c>
      <c r="Q199" s="236">
        <f>ROUND(E199*P199,2)</f>
        <v>0</v>
      </c>
      <c r="R199" s="236" t="s">
        <v>223</v>
      </c>
      <c r="S199" s="236" t="s">
        <v>110</v>
      </c>
      <c r="T199" s="237" t="s">
        <v>110</v>
      </c>
      <c r="U199" s="221">
        <v>0.33279999999999998</v>
      </c>
      <c r="V199" s="221">
        <f>ROUND(E199*U199,2)</f>
        <v>12.65</v>
      </c>
      <c r="W199" s="221"/>
      <c r="X199" s="221" t="s">
        <v>128</v>
      </c>
      <c r="Y199" s="212"/>
      <c r="Z199" s="212"/>
      <c r="AA199" s="212"/>
      <c r="AB199" s="212"/>
      <c r="AC199" s="212"/>
      <c r="AD199" s="212"/>
      <c r="AE199" s="212"/>
      <c r="AF199" s="212"/>
      <c r="AG199" s="212" t="s">
        <v>129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9"/>
      <c r="B200" s="220"/>
      <c r="C200" s="252" t="s">
        <v>372</v>
      </c>
      <c r="D200" s="239"/>
      <c r="E200" s="239"/>
      <c r="F200" s="239"/>
      <c r="G200" s="239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21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114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9"/>
      <c r="B201" s="220"/>
      <c r="C201" s="256" t="s">
        <v>375</v>
      </c>
      <c r="D201" s="248"/>
      <c r="E201" s="248"/>
      <c r="F201" s="248"/>
      <c r="G201" s="248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195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56" t="s">
        <v>286</v>
      </c>
      <c r="D202" s="248"/>
      <c r="E202" s="248"/>
      <c r="F202" s="248"/>
      <c r="G202" s="248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21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195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9"/>
      <c r="B203" s="220"/>
      <c r="C203" s="253" t="s">
        <v>380</v>
      </c>
      <c r="D203" s="222"/>
      <c r="E203" s="223">
        <v>22</v>
      </c>
      <c r="F203" s="221"/>
      <c r="G203" s="221"/>
      <c r="H203" s="221"/>
      <c r="I203" s="221"/>
      <c r="J203" s="221"/>
      <c r="K203" s="221"/>
      <c r="L203" s="221"/>
      <c r="M203" s="221"/>
      <c r="N203" s="221"/>
      <c r="O203" s="221"/>
      <c r="P203" s="221"/>
      <c r="Q203" s="221"/>
      <c r="R203" s="221"/>
      <c r="S203" s="221"/>
      <c r="T203" s="221"/>
      <c r="U203" s="221"/>
      <c r="V203" s="221"/>
      <c r="W203" s="221"/>
      <c r="X203" s="221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116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/>
      <c r="B204" s="220"/>
      <c r="C204" s="253" t="s">
        <v>381</v>
      </c>
      <c r="D204" s="222"/>
      <c r="E204" s="223">
        <v>16</v>
      </c>
      <c r="F204" s="221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116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ht="22.5" outlineLevel="1" x14ac:dyDescent="0.2">
      <c r="A205" s="231">
        <v>98</v>
      </c>
      <c r="B205" s="232" t="s">
        <v>382</v>
      </c>
      <c r="C205" s="251" t="s">
        <v>383</v>
      </c>
      <c r="D205" s="233" t="s">
        <v>126</v>
      </c>
      <c r="E205" s="234">
        <v>12</v>
      </c>
      <c r="F205" s="235"/>
      <c r="G205" s="236">
        <f>ROUND(E205*F205,2)</f>
        <v>0</v>
      </c>
      <c r="H205" s="235"/>
      <c r="I205" s="236">
        <f>ROUND(E205*H205,2)</f>
        <v>0</v>
      </c>
      <c r="J205" s="235"/>
      <c r="K205" s="236">
        <f>ROUND(E205*J205,2)</f>
        <v>0</v>
      </c>
      <c r="L205" s="236">
        <v>21</v>
      </c>
      <c r="M205" s="236">
        <f>G205*(1+L205/100)</f>
        <v>0</v>
      </c>
      <c r="N205" s="236">
        <v>1.0200000000000001E-3</v>
      </c>
      <c r="O205" s="236">
        <f>ROUND(E205*N205,2)</f>
        <v>0.01</v>
      </c>
      <c r="P205" s="236">
        <v>0</v>
      </c>
      <c r="Q205" s="236">
        <f>ROUND(E205*P205,2)</f>
        <v>0</v>
      </c>
      <c r="R205" s="236" t="s">
        <v>223</v>
      </c>
      <c r="S205" s="236" t="s">
        <v>110</v>
      </c>
      <c r="T205" s="237" t="s">
        <v>110</v>
      </c>
      <c r="U205" s="221">
        <v>0.38469999999999999</v>
      </c>
      <c r="V205" s="221">
        <f>ROUND(E205*U205,2)</f>
        <v>4.62</v>
      </c>
      <c r="W205" s="221"/>
      <c r="X205" s="221" t="s">
        <v>128</v>
      </c>
      <c r="Y205" s="212"/>
      <c r="Z205" s="212"/>
      <c r="AA205" s="212"/>
      <c r="AB205" s="212"/>
      <c r="AC205" s="212"/>
      <c r="AD205" s="212"/>
      <c r="AE205" s="212"/>
      <c r="AF205" s="212"/>
      <c r="AG205" s="212" t="s">
        <v>129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9"/>
      <c r="B206" s="220"/>
      <c r="C206" s="252" t="s">
        <v>372</v>
      </c>
      <c r="D206" s="239"/>
      <c r="E206" s="239"/>
      <c r="F206" s="239"/>
      <c r="G206" s="239"/>
      <c r="H206" s="221"/>
      <c r="I206" s="221"/>
      <c r="J206" s="221"/>
      <c r="K206" s="221"/>
      <c r="L206" s="221"/>
      <c r="M206" s="221"/>
      <c r="N206" s="221"/>
      <c r="O206" s="221"/>
      <c r="P206" s="221"/>
      <c r="Q206" s="221"/>
      <c r="R206" s="221"/>
      <c r="S206" s="221"/>
      <c r="T206" s="221"/>
      <c r="U206" s="221"/>
      <c r="V206" s="221"/>
      <c r="W206" s="221"/>
      <c r="X206" s="221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114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19"/>
      <c r="B207" s="220"/>
      <c r="C207" s="256" t="s">
        <v>375</v>
      </c>
      <c r="D207" s="248"/>
      <c r="E207" s="248"/>
      <c r="F207" s="248"/>
      <c r="G207" s="248"/>
      <c r="H207" s="221"/>
      <c r="I207" s="221"/>
      <c r="J207" s="221"/>
      <c r="K207" s="221"/>
      <c r="L207" s="221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1"/>
      <c r="X207" s="221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195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9"/>
      <c r="B208" s="220"/>
      <c r="C208" s="256" t="s">
        <v>286</v>
      </c>
      <c r="D208" s="248"/>
      <c r="E208" s="248"/>
      <c r="F208" s="248"/>
      <c r="G208" s="248"/>
      <c r="H208" s="221"/>
      <c r="I208" s="221"/>
      <c r="J208" s="221"/>
      <c r="K208" s="221"/>
      <c r="L208" s="221"/>
      <c r="M208" s="221"/>
      <c r="N208" s="221"/>
      <c r="O208" s="221"/>
      <c r="P208" s="221"/>
      <c r="Q208" s="221"/>
      <c r="R208" s="221"/>
      <c r="S208" s="221"/>
      <c r="T208" s="221"/>
      <c r="U208" s="221"/>
      <c r="V208" s="221"/>
      <c r="W208" s="221"/>
      <c r="X208" s="221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195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53" t="s">
        <v>384</v>
      </c>
      <c r="D209" s="222"/>
      <c r="E209" s="223">
        <v>12</v>
      </c>
      <c r="F209" s="221"/>
      <c r="G209" s="22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116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ht="22.5" outlineLevel="1" x14ac:dyDescent="0.2">
      <c r="A210" s="231">
        <v>99</v>
      </c>
      <c r="B210" s="232" t="s">
        <v>385</v>
      </c>
      <c r="C210" s="251" t="s">
        <v>386</v>
      </c>
      <c r="D210" s="233" t="s">
        <v>126</v>
      </c>
      <c r="E210" s="234">
        <v>12</v>
      </c>
      <c r="F210" s="235"/>
      <c r="G210" s="236">
        <f>ROUND(E210*F210,2)</f>
        <v>0</v>
      </c>
      <c r="H210" s="235"/>
      <c r="I210" s="236">
        <f>ROUND(E210*H210,2)</f>
        <v>0</v>
      </c>
      <c r="J210" s="235"/>
      <c r="K210" s="236">
        <f>ROUND(E210*J210,2)</f>
        <v>0</v>
      </c>
      <c r="L210" s="236">
        <v>21</v>
      </c>
      <c r="M210" s="236">
        <f>G210*(1+L210/100)</f>
        <v>0</v>
      </c>
      <c r="N210" s="236">
        <v>1.3799999999999999E-3</v>
      </c>
      <c r="O210" s="236">
        <f>ROUND(E210*N210,2)</f>
        <v>0.02</v>
      </c>
      <c r="P210" s="236">
        <v>0</v>
      </c>
      <c r="Q210" s="236">
        <f>ROUND(E210*P210,2)</f>
        <v>0</v>
      </c>
      <c r="R210" s="236" t="s">
        <v>223</v>
      </c>
      <c r="S210" s="236" t="s">
        <v>110</v>
      </c>
      <c r="T210" s="237" t="s">
        <v>110</v>
      </c>
      <c r="U210" s="221">
        <v>0.47670000000000001</v>
      </c>
      <c r="V210" s="221">
        <f>ROUND(E210*U210,2)</f>
        <v>5.72</v>
      </c>
      <c r="W210" s="221"/>
      <c r="X210" s="221" t="s">
        <v>128</v>
      </c>
      <c r="Y210" s="212"/>
      <c r="Z210" s="212"/>
      <c r="AA210" s="212"/>
      <c r="AB210" s="212"/>
      <c r="AC210" s="212"/>
      <c r="AD210" s="212"/>
      <c r="AE210" s="212"/>
      <c r="AF210" s="212"/>
      <c r="AG210" s="212" t="s">
        <v>129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9"/>
      <c r="B211" s="220"/>
      <c r="C211" s="252" t="s">
        <v>372</v>
      </c>
      <c r="D211" s="239"/>
      <c r="E211" s="239"/>
      <c r="F211" s="239"/>
      <c r="G211" s="239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114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56" t="s">
        <v>375</v>
      </c>
      <c r="D212" s="248"/>
      <c r="E212" s="248"/>
      <c r="F212" s="248"/>
      <c r="G212" s="248"/>
      <c r="H212" s="221"/>
      <c r="I212" s="221"/>
      <c r="J212" s="221"/>
      <c r="K212" s="221"/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21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195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9"/>
      <c r="B213" s="220"/>
      <c r="C213" s="256" t="s">
        <v>286</v>
      </c>
      <c r="D213" s="248"/>
      <c r="E213" s="248"/>
      <c r="F213" s="248"/>
      <c r="G213" s="248"/>
      <c r="H213" s="221"/>
      <c r="I213" s="221"/>
      <c r="J213" s="221"/>
      <c r="K213" s="221"/>
      <c r="L213" s="221"/>
      <c r="M213" s="221"/>
      <c r="N213" s="221"/>
      <c r="O213" s="221"/>
      <c r="P213" s="221"/>
      <c r="Q213" s="221"/>
      <c r="R213" s="221"/>
      <c r="S213" s="221"/>
      <c r="T213" s="221"/>
      <c r="U213" s="221"/>
      <c r="V213" s="221"/>
      <c r="W213" s="221"/>
      <c r="X213" s="221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195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9"/>
      <c r="B214" s="220"/>
      <c r="C214" s="253" t="s">
        <v>384</v>
      </c>
      <c r="D214" s="222"/>
      <c r="E214" s="223">
        <v>12</v>
      </c>
      <c r="F214" s="221"/>
      <c r="G214" s="221"/>
      <c r="H214" s="221"/>
      <c r="I214" s="221"/>
      <c r="J214" s="221"/>
      <c r="K214" s="221"/>
      <c r="L214" s="221"/>
      <c r="M214" s="221"/>
      <c r="N214" s="221"/>
      <c r="O214" s="221"/>
      <c r="P214" s="221"/>
      <c r="Q214" s="221"/>
      <c r="R214" s="221"/>
      <c r="S214" s="221"/>
      <c r="T214" s="221"/>
      <c r="U214" s="221"/>
      <c r="V214" s="221"/>
      <c r="W214" s="221"/>
      <c r="X214" s="221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116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ht="22.5" outlineLevel="1" x14ac:dyDescent="0.2">
      <c r="A215" s="231">
        <v>100</v>
      </c>
      <c r="B215" s="232" t="s">
        <v>387</v>
      </c>
      <c r="C215" s="251" t="s">
        <v>388</v>
      </c>
      <c r="D215" s="233" t="s">
        <v>126</v>
      </c>
      <c r="E215" s="234">
        <v>133</v>
      </c>
      <c r="F215" s="235"/>
      <c r="G215" s="236">
        <f>ROUND(E215*F215,2)</f>
        <v>0</v>
      </c>
      <c r="H215" s="235"/>
      <c r="I215" s="236">
        <f>ROUND(E215*H215,2)</f>
        <v>0</v>
      </c>
      <c r="J215" s="235"/>
      <c r="K215" s="236">
        <f>ROUND(E215*J215,2)</f>
        <v>0</v>
      </c>
      <c r="L215" s="236">
        <v>21</v>
      </c>
      <c r="M215" s="236">
        <f>G215*(1+L215/100)</f>
        <v>0</v>
      </c>
      <c r="N215" s="236">
        <v>4.0000000000000003E-5</v>
      </c>
      <c r="O215" s="236">
        <f>ROUND(E215*N215,2)</f>
        <v>0.01</v>
      </c>
      <c r="P215" s="236">
        <v>0</v>
      </c>
      <c r="Q215" s="236">
        <f>ROUND(E215*P215,2)</f>
        <v>0</v>
      </c>
      <c r="R215" s="236" t="s">
        <v>223</v>
      </c>
      <c r="S215" s="236" t="s">
        <v>110</v>
      </c>
      <c r="T215" s="237" t="s">
        <v>110</v>
      </c>
      <c r="U215" s="221">
        <v>0.129</v>
      </c>
      <c r="V215" s="221">
        <f>ROUND(E215*U215,2)</f>
        <v>17.16</v>
      </c>
      <c r="W215" s="221"/>
      <c r="X215" s="221" t="s">
        <v>128</v>
      </c>
      <c r="Y215" s="212"/>
      <c r="Z215" s="212"/>
      <c r="AA215" s="212"/>
      <c r="AB215" s="212"/>
      <c r="AC215" s="212"/>
      <c r="AD215" s="212"/>
      <c r="AE215" s="212"/>
      <c r="AF215" s="212"/>
      <c r="AG215" s="212" t="s">
        <v>129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9"/>
      <c r="B216" s="220"/>
      <c r="C216" s="255" t="s">
        <v>389</v>
      </c>
      <c r="D216" s="247"/>
      <c r="E216" s="247"/>
      <c r="F216" s="247"/>
      <c r="G216" s="247"/>
      <c r="H216" s="221"/>
      <c r="I216" s="221"/>
      <c r="J216" s="221"/>
      <c r="K216" s="221"/>
      <c r="L216" s="221"/>
      <c r="M216" s="221"/>
      <c r="N216" s="221"/>
      <c r="O216" s="221"/>
      <c r="P216" s="221"/>
      <c r="Q216" s="221"/>
      <c r="R216" s="221"/>
      <c r="S216" s="221"/>
      <c r="T216" s="221"/>
      <c r="U216" s="221"/>
      <c r="V216" s="221"/>
      <c r="W216" s="221"/>
      <c r="X216" s="221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195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ht="22.5" outlineLevel="1" x14ac:dyDescent="0.2">
      <c r="A217" s="231">
        <v>101</v>
      </c>
      <c r="B217" s="232" t="s">
        <v>390</v>
      </c>
      <c r="C217" s="251" t="s">
        <v>391</v>
      </c>
      <c r="D217" s="233" t="s">
        <v>126</v>
      </c>
      <c r="E217" s="234">
        <v>60</v>
      </c>
      <c r="F217" s="235"/>
      <c r="G217" s="236">
        <f>ROUND(E217*F217,2)</f>
        <v>0</v>
      </c>
      <c r="H217" s="235"/>
      <c r="I217" s="236">
        <f>ROUND(E217*H217,2)</f>
        <v>0</v>
      </c>
      <c r="J217" s="235"/>
      <c r="K217" s="236">
        <f>ROUND(E217*J217,2)</f>
        <v>0</v>
      </c>
      <c r="L217" s="236">
        <v>21</v>
      </c>
      <c r="M217" s="236">
        <f>G217*(1+L217/100)</f>
        <v>0</v>
      </c>
      <c r="N217" s="236">
        <v>8.0000000000000007E-5</v>
      </c>
      <c r="O217" s="236">
        <f>ROUND(E217*N217,2)</f>
        <v>0</v>
      </c>
      <c r="P217" s="236">
        <v>0</v>
      </c>
      <c r="Q217" s="236">
        <f>ROUND(E217*P217,2)</f>
        <v>0</v>
      </c>
      <c r="R217" s="236" t="s">
        <v>223</v>
      </c>
      <c r="S217" s="236" t="s">
        <v>110</v>
      </c>
      <c r="T217" s="237" t="s">
        <v>110</v>
      </c>
      <c r="U217" s="221">
        <v>0.129</v>
      </c>
      <c r="V217" s="221">
        <f>ROUND(E217*U217,2)</f>
        <v>7.74</v>
      </c>
      <c r="W217" s="221"/>
      <c r="X217" s="221" t="s">
        <v>128</v>
      </c>
      <c r="Y217" s="212"/>
      <c r="Z217" s="212"/>
      <c r="AA217" s="212"/>
      <c r="AB217" s="212"/>
      <c r="AC217" s="212"/>
      <c r="AD217" s="212"/>
      <c r="AE217" s="212"/>
      <c r="AF217" s="212"/>
      <c r="AG217" s="212" t="s">
        <v>129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9"/>
      <c r="B218" s="220"/>
      <c r="C218" s="255" t="s">
        <v>389</v>
      </c>
      <c r="D218" s="247"/>
      <c r="E218" s="247"/>
      <c r="F218" s="247"/>
      <c r="G218" s="247"/>
      <c r="H218" s="221"/>
      <c r="I218" s="221"/>
      <c r="J218" s="221"/>
      <c r="K218" s="221"/>
      <c r="L218" s="221"/>
      <c r="M218" s="221"/>
      <c r="N218" s="221"/>
      <c r="O218" s="221"/>
      <c r="P218" s="221"/>
      <c r="Q218" s="221"/>
      <c r="R218" s="221"/>
      <c r="S218" s="221"/>
      <c r="T218" s="221"/>
      <c r="U218" s="221"/>
      <c r="V218" s="221"/>
      <c r="W218" s="221"/>
      <c r="X218" s="221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195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ht="22.5" outlineLevel="1" x14ac:dyDescent="0.2">
      <c r="A219" s="231">
        <v>102</v>
      </c>
      <c r="B219" s="232" t="s">
        <v>392</v>
      </c>
      <c r="C219" s="251" t="s">
        <v>393</v>
      </c>
      <c r="D219" s="233" t="s">
        <v>126</v>
      </c>
      <c r="E219" s="234">
        <v>22</v>
      </c>
      <c r="F219" s="235"/>
      <c r="G219" s="236">
        <f>ROUND(E219*F219,2)</f>
        <v>0</v>
      </c>
      <c r="H219" s="235"/>
      <c r="I219" s="236">
        <f>ROUND(E219*H219,2)</f>
        <v>0</v>
      </c>
      <c r="J219" s="235"/>
      <c r="K219" s="236">
        <f>ROUND(E219*J219,2)</f>
        <v>0</v>
      </c>
      <c r="L219" s="236">
        <v>21</v>
      </c>
      <c r="M219" s="236">
        <f>G219*(1+L219/100)</f>
        <v>0</v>
      </c>
      <c r="N219" s="236">
        <v>6.0000000000000002E-5</v>
      </c>
      <c r="O219" s="236">
        <f>ROUND(E219*N219,2)</f>
        <v>0</v>
      </c>
      <c r="P219" s="236">
        <v>0</v>
      </c>
      <c r="Q219" s="236">
        <f>ROUND(E219*P219,2)</f>
        <v>0</v>
      </c>
      <c r="R219" s="236" t="s">
        <v>223</v>
      </c>
      <c r="S219" s="236" t="s">
        <v>110</v>
      </c>
      <c r="T219" s="237" t="s">
        <v>110</v>
      </c>
      <c r="U219" s="221">
        <v>0.14199999999999999</v>
      </c>
      <c r="V219" s="221">
        <f>ROUND(E219*U219,2)</f>
        <v>3.12</v>
      </c>
      <c r="W219" s="221"/>
      <c r="X219" s="221" t="s">
        <v>128</v>
      </c>
      <c r="Y219" s="212"/>
      <c r="Z219" s="212"/>
      <c r="AA219" s="212"/>
      <c r="AB219" s="212"/>
      <c r="AC219" s="212"/>
      <c r="AD219" s="212"/>
      <c r="AE219" s="212"/>
      <c r="AF219" s="212"/>
      <c r="AG219" s="212" t="s">
        <v>129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9"/>
      <c r="B220" s="220"/>
      <c r="C220" s="255" t="s">
        <v>389</v>
      </c>
      <c r="D220" s="247"/>
      <c r="E220" s="247"/>
      <c r="F220" s="247"/>
      <c r="G220" s="247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21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195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ht="22.5" outlineLevel="1" x14ac:dyDescent="0.2">
      <c r="A221" s="231">
        <v>103</v>
      </c>
      <c r="B221" s="232" t="s">
        <v>394</v>
      </c>
      <c r="C221" s="251" t="s">
        <v>395</v>
      </c>
      <c r="D221" s="233" t="s">
        <v>126</v>
      </c>
      <c r="E221" s="234">
        <v>21</v>
      </c>
      <c r="F221" s="235"/>
      <c r="G221" s="236">
        <f>ROUND(E221*F221,2)</f>
        <v>0</v>
      </c>
      <c r="H221" s="235"/>
      <c r="I221" s="236">
        <f>ROUND(E221*H221,2)</f>
        <v>0</v>
      </c>
      <c r="J221" s="235"/>
      <c r="K221" s="236">
        <f>ROUND(E221*J221,2)</f>
        <v>0</v>
      </c>
      <c r="L221" s="236">
        <v>21</v>
      </c>
      <c r="M221" s="236">
        <f>G221*(1+L221/100)</f>
        <v>0</v>
      </c>
      <c r="N221" s="236">
        <v>6.9999999999999994E-5</v>
      </c>
      <c r="O221" s="236">
        <f>ROUND(E221*N221,2)</f>
        <v>0</v>
      </c>
      <c r="P221" s="236">
        <v>0</v>
      </c>
      <c r="Q221" s="236">
        <f>ROUND(E221*P221,2)</f>
        <v>0</v>
      </c>
      <c r="R221" s="236" t="s">
        <v>223</v>
      </c>
      <c r="S221" s="236" t="s">
        <v>110</v>
      </c>
      <c r="T221" s="237" t="s">
        <v>110</v>
      </c>
      <c r="U221" s="221">
        <v>0.129</v>
      </c>
      <c r="V221" s="221">
        <f>ROUND(E221*U221,2)</f>
        <v>2.71</v>
      </c>
      <c r="W221" s="221"/>
      <c r="X221" s="221" t="s">
        <v>128</v>
      </c>
      <c r="Y221" s="212"/>
      <c r="Z221" s="212"/>
      <c r="AA221" s="212"/>
      <c r="AB221" s="212"/>
      <c r="AC221" s="212"/>
      <c r="AD221" s="212"/>
      <c r="AE221" s="212"/>
      <c r="AF221" s="212"/>
      <c r="AG221" s="212" t="s">
        <v>129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19"/>
      <c r="B222" s="220"/>
      <c r="C222" s="255" t="s">
        <v>389</v>
      </c>
      <c r="D222" s="247"/>
      <c r="E222" s="247"/>
      <c r="F222" s="247"/>
      <c r="G222" s="247"/>
      <c r="H222" s="221"/>
      <c r="I222" s="221"/>
      <c r="J222" s="221"/>
      <c r="K222" s="221"/>
      <c r="L222" s="221"/>
      <c r="M222" s="221"/>
      <c r="N222" s="221"/>
      <c r="O222" s="221"/>
      <c r="P222" s="221"/>
      <c r="Q222" s="221"/>
      <c r="R222" s="221"/>
      <c r="S222" s="221"/>
      <c r="T222" s="221"/>
      <c r="U222" s="221"/>
      <c r="V222" s="221"/>
      <c r="W222" s="221"/>
      <c r="X222" s="221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195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9"/>
      <c r="B223" s="220"/>
      <c r="C223" s="253" t="s">
        <v>377</v>
      </c>
      <c r="D223" s="222"/>
      <c r="E223" s="223">
        <v>21</v>
      </c>
      <c r="F223" s="221"/>
      <c r="G223" s="221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116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ht="22.5" outlineLevel="1" x14ac:dyDescent="0.2">
      <c r="A224" s="231">
        <v>104</v>
      </c>
      <c r="B224" s="232" t="s">
        <v>396</v>
      </c>
      <c r="C224" s="251" t="s">
        <v>397</v>
      </c>
      <c r="D224" s="233" t="s">
        <v>126</v>
      </c>
      <c r="E224" s="234">
        <v>16</v>
      </c>
      <c r="F224" s="235"/>
      <c r="G224" s="236">
        <f>ROUND(E224*F224,2)</f>
        <v>0</v>
      </c>
      <c r="H224" s="235"/>
      <c r="I224" s="236">
        <f>ROUND(E224*H224,2)</f>
        <v>0</v>
      </c>
      <c r="J224" s="235"/>
      <c r="K224" s="236">
        <f>ROUND(E224*J224,2)</f>
        <v>0</v>
      </c>
      <c r="L224" s="236">
        <v>21</v>
      </c>
      <c r="M224" s="236">
        <f>G224*(1+L224/100)</f>
        <v>0</v>
      </c>
      <c r="N224" s="236">
        <v>8.0000000000000007E-5</v>
      </c>
      <c r="O224" s="236">
        <f>ROUND(E224*N224,2)</f>
        <v>0</v>
      </c>
      <c r="P224" s="236">
        <v>0</v>
      </c>
      <c r="Q224" s="236">
        <f>ROUND(E224*P224,2)</f>
        <v>0</v>
      </c>
      <c r="R224" s="236" t="s">
        <v>223</v>
      </c>
      <c r="S224" s="236" t="s">
        <v>110</v>
      </c>
      <c r="T224" s="237" t="s">
        <v>110</v>
      </c>
      <c r="U224" s="221">
        <v>0.14199999999999999</v>
      </c>
      <c r="V224" s="221">
        <f>ROUND(E224*U224,2)</f>
        <v>2.27</v>
      </c>
      <c r="W224" s="221"/>
      <c r="X224" s="221" t="s">
        <v>128</v>
      </c>
      <c r="Y224" s="212"/>
      <c r="Z224" s="212"/>
      <c r="AA224" s="212"/>
      <c r="AB224" s="212"/>
      <c r="AC224" s="212"/>
      <c r="AD224" s="212"/>
      <c r="AE224" s="212"/>
      <c r="AF224" s="212"/>
      <c r="AG224" s="212" t="s">
        <v>129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9"/>
      <c r="B225" s="220"/>
      <c r="C225" s="255" t="s">
        <v>389</v>
      </c>
      <c r="D225" s="247"/>
      <c r="E225" s="247"/>
      <c r="F225" s="247"/>
      <c r="G225" s="247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195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9"/>
      <c r="B226" s="220"/>
      <c r="C226" s="253" t="s">
        <v>381</v>
      </c>
      <c r="D226" s="222"/>
      <c r="E226" s="223">
        <v>16</v>
      </c>
      <c r="F226" s="221"/>
      <c r="G226" s="221"/>
      <c r="H226" s="221"/>
      <c r="I226" s="221"/>
      <c r="J226" s="221"/>
      <c r="K226" s="221"/>
      <c r="L226" s="221"/>
      <c r="M226" s="221"/>
      <c r="N226" s="221"/>
      <c r="O226" s="221"/>
      <c r="P226" s="221"/>
      <c r="Q226" s="221"/>
      <c r="R226" s="221"/>
      <c r="S226" s="221"/>
      <c r="T226" s="221"/>
      <c r="U226" s="221"/>
      <c r="V226" s="221"/>
      <c r="W226" s="221"/>
      <c r="X226" s="221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116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ht="22.5" outlineLevel="1" x14ac:dyDescent="0.2">
      <c r="A227" s="231">
        <v>105</v>
      </c>
      <c r="B227" s="232" t="s">
        <v>398</v>
      </c>
      <c r="C227" s="251" t="s">
        <v>399</v>
      </c>
      <c r="D227" s="233" t="s">
        <v>126</v>
      </c>
      <c r="E227" s="234">
        <v>12</v>
      </c>
      <c r="F227" s="235"/>
      <c r="G227" s="236">
        <f>ROUND(E227*F227,2)</f>
        <v>0</v>
      </c>
      <c r="H227" s="235"/>
      <c r="I227" s="236">
        <f>ROUND(E227*H227,2)</f>
        <v>0</v>
      </c>
      <c r="J227" s="235"/>
      <c r="K227" s="236">
        <f>ROUND(E227*J227,2)</f>
        <v>0</v>
      </c>
      <c r="L227" s="236">
        <v>21</v>
      </c>
      <c r="M227" s="236">
        <f>G227*(1+L227/100)</f>
        <v>0</v>
      </c>
      <c r="N227" s="236">
        <v>1.2999999999999999E-4</v>
      </c>
      <c r="O227" s="236">
        <f>ROUND(E227*N227,2)</f>
        <v>0</v>
      </c>
      <c r="P227" s="236">
        <v>0</v>
      </c>
      <c r="Q227" s="236">
        <f>ROUND(E227*P227,2)</f>
        <v>0</v>
      </c>
      <c r="R227" s="236" t="s">
        <v>223</v>
      </c>
      <c r="S227" s="236" t="s">
        <v>110</v>
      </c>
      <c r="T227" s="237" t="s">
        <v>110</v>
      </c>
      <c r="U227" s="221">
        <v>0.157</v>
      </c>
      <c r="V227" s="221">
        <f>ROUND(E227*U227,2)</f>
        <v>1.88</v>
      </c>
      <c r="W227" s="221"/>
      <c r="X227" s="221" t="s">
        <v>128</v>
      </c>
      <c r="Y227" s="212"/>
      <c r="Z227" s="212"/>
      <c r="AA227" s="212"/>
      <c r="AB227" s="212"/>
      <c r="AC227" s="212"/>
      <c r="AD227" s="212"/>
      <c r="AE227" s="212"/>
      <c r="AF227" s="212"/>
      <c r="AG227" s="212" t="s">
        <v>129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19"/>
      <c r="B228" s="220"/>
      <c r="C228" s="255" t="s">
        <v>389</v>
      </c>
      <c r="D228" s="247"/>
      <c r="E228" s="247"/>
      <c r="F228" s="247"/>
      <c r="G228" s="247"/>
      <c r="H228" s="221"/>
      <c r="I228" s="221"/>
      <c r="J228" s="221"/>
      <c r="K228" s="221"/>
      <c r="L228" s="221"/>
      <c r="M228" s="221"/>
      <c r="N228" s="221"/>
      <c r="O228" s="221"/>
      <c r="P228" s="221"/>
      <c r="Q228" s="221"/>
      <c r="R228" s="221"/>
      <c r="S228" s="221"/>
      <c r="T228" s="221"/>
      <c r="U228" s="221"/>
      <c r="V228" s="221"/>
      <c r="W228" s="221"/>
      <c r="X228" s="221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195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/>
      <c r="B229" s="220"/>
      <c r="C229" s="253" t="s">
        <v>384</v>
      </c>
      <c r="D229" s="222"/>
      <c r="E229" s="223">
        <v>12</v>
      </c>
      <c r="F229" s="221"/>
      <c r="G229" s="221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116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ht="22.5" outlineLevel="1" x14ac:dyDescent="0.2">
      <c r="A230" s="231">
        <v>106</v>
      </c>
      <c r="B230" s="232" t="s">
        <v>400</v>
      </c>
      <c r="C230" s="251" t="s">
        <v>401</v>
      </c>
      <c r="D230" s="233" t="s">
        <v>126</v>
      </c>
      <c r="E230" s="234">
        <v>12</v>
      </c>
      <c r="F230" s="235"/>
      <c r="G230" s="236">
        <f>ROUND(E230*F230,2)</f>
        <v>0</v>
      </c>
      <c r="H230" s="235"/>
      <c r="I230" s="236">
        <f>ROUND(E230*H230,2)</f>
        <v>0</v>
      </c>
      <c r="J230" s="235"/>
      <c r="K230" s="236">
        <f>ROUND(E230*J230,2)</f>
        <v>0</v>
      </c>
      <c r="L230" s="236">
        <v>21</v>
      </c>
      <c r="M230" s="236">
        <f>G230*(1+L230/100)</f>
        <v>0</v>
      </c>
      <c r="N230" s="236">
        <v>1.9000000000000001E-4</v>
      </c>
      <c r="O230" s="236">
        <f>ROUND(E230*N230,2)</f>
        <v>0</v>
      </c>
      <c r="P230" s="236">
        <v>0</v>
      </c>
      <c r="Q230" s="236">
        <f>ROUND(E230*P230,2)</f>
        <v>0</v>
      </c>
      <c r="R230" s="236" t="s">
        <v>223</v>
      </c>
      <c r="S230" s="236" t="s">
        <v>110</v>
      </c>
      <c r="T230" s="237" t="s">
        <v>110</v>
      </c>
      <c r="U230" s="221">
        <v>0.17</v>
      </c>
      <c r="V230" s="221">
        <f>ROUND(E230*U230,2)</f>
        <v>2.04</v>
      </c>
      <c r="W230" s="221"/>
      <c r="X230" s="221" t="s">
        <v>128</v>
      </c>
      <c r="Y230" s="212"/>
      <c r="Z230" s="212"/>
      <c r="AA230" s="212"/>
      <c r="AB230" s="212"/>
      <c r="AC230" s="212"/>
      <c r="AD230" s="212"/>
      <c r="AE230" s="212"/>
      <c r="AF230" s="212"/>
      <c r="AG230" s="212" t="s">
        <v>129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9"/>
      <c r="B231" s="220"/>
      <c r="C231" s="255" t="s">
        <v>389</v>
      </c>
      <c r="D231" s="247"/>
      <c r="E231" s="247"/>
      <c r="F231" s="247"/>
      <c r="G231" s="247"/>
      <c r="H231" s="221"/>
      <c r="I231" s="221"/>
      <c r="J231" s="221"/>
      <c r="K231" s="221"/>
      <c r="L231" s="221"/>
      <c r="M231" s="221"/>
      <c r="N231" s="221"/>
      <c r="O231" s="221"/>
      <c r="P231" s="221"/>
      <c r="Q231" s="221"/>
      <c r="R231" s="221"/>
      <c r="S231" s="221"/>
      <c r="T231" s="221"/>
      <c r="U231" s="221"/>
      <c r="V231" s="221"/>
      <c r="W231" s="221"/>
      <c r="X231" s="221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195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9"/>
      <c r="B232" s="220"/>
      <c r="C232" s="253" t="s">
        <v>384</v>
      </c>
      <c r="D232" s="222"/>
      <c r="E232" s="223">
        <v>12</v>
      </c>
      <c r="F232" s="221"/>
      <c r="G232" s="221"/>
      <c r="H232" s="221"/>
      <c r="I232" s="221"/>
      <c r="J232" s="221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21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116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40">
        <v>107</v>
      </c>
      <c r="B233" s="241" t="s">
        <v>402</v>
      </c>
      <c r="C233" s="254" t="s">
        <v>403</v>
      </c>
      <c r="D233" s="242" t="s">
        <v>242</v>
      </c>
      <c r="E233" s="243">
        <v>71</v>
      </c>
      <c r="F233" s="244"/>
      <c r="G233" s="245">
        <f>ROUND(E233*F233,2)</f>
        <v>0</v>
      </c>
      <c r="H233" s="244"/>
      <c r="I233" s="245">
        <f>ROUND(E233*H233,2)</f>
        <v>0</v>
      </c>
      <c r="J233" s="244"/>
      <c r="K233" s="245">
        <f>ROUND(E233*J233,2)</f>
        <v>0</v>
      </c>
      <c r="L233" s="245">
        <v>21</v>
      </c>
      <c r="M233" s="245">
        <f>G233*(1+L233/100)</f>
        <v>0</v>
      </c>
      <c r="N233" s="245">
        <v>0</v>
      </c>
      <c r="O233" s="245">
        <f>ROUND(E233*N233,2)</f>
        <v>0</v>
      </c>
      <c r="P233" s="245">
        <v>0</v>
      </c>
      <c r="Q233" s="245">
        <f>ROUND(E233*P233,2)</f>
        <v>0</v>
      </c>
      <c r="R233" s="245" t="s">
        <v>223</v>
      </c>
      <c r="S233" s="245" t="s">
        <v>110</v>
      </c>
      <c r="T233" s="246" t="s">
        <v>110</v>
      </c>
      <c r="U233" s="221">
        <v>0.42499999999999999</v>
      </c>
      <c r="V233" s="221">
        <f>ROUND(E233*U233,2)</f>
        <v>30.18</v>
      </c>
      <c r="W233" s="221"/>
      <c r="X233" s="221" t="s">
        <v>128</v>
      </c>
      <c r="Y233" s="212"/>
      <c r="Z233" s="212"/>
      <c r="AA233" s="212"/>
      <c r="AB233" s="212"/>
      <c r="AC233" s="212"/>
      <c r="AD233" s="212"/>
      <c r="AE233" s="212"/>
      <c r="AF233" s="212"/>
      <c r="AG233" s="212" t="s">
        <v>129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31">
        <v>108</v>
      </c>
      <c r="B234" s="232" t="s">
        <v>404</v>
      </c>
      <c r="C234" s="251" t="s">
        <v>405</v>
      </c>
      <c r="D234" s="233" t="s">
        <v>242</v>
      </c>
      <c r="E234" s="234">
        <v>6</v>
      </c>
      <c r="F234" s="235"/>
      <c r="G234" s="236">
        <f>ROUND(E234*F234,2)</f>
        <v>0</v>
      </c>
      <c r="H234" s="235"/>
      <c r="I234" s="236">
        <f>ROUND(E234*H234,2)</f>
        <v>0</v>
      </c>
      <c r="J234" s="235"/>
      <c r="K234" s="236">
        <f>ROUND(E234*J234,2)</f>
        <v>0</v>
      </c>
      <c r="L234" s="236">
        <v>21</v>
      </c>
      <c r="M234" s="236">
        <f>G234*(1+L234/100)</f>
        <v>0</v>
      </c>
      <c r="N234" s="236">
        <v>0</v>
      </c>
      <c r="O234" s="236">
        <f>ROUND(E234*N234,2)</f>
        <v>0</v>
      </c>
      <c r="P234" s="236">
        <v>0</v>
      </c>
      <c r="Q234" s="236">
        <f>ROUND(E234*P234,2)</f>
        <v>0</v>
      </c>
      <c r="R234" s="236" t="s">
        <v>223</v>
      </c>
      <c r="S234" s="236" t="s">
        <v>110</v>
      </c>
      <c r="T234" s="237" t="s">
        <v>110</v>
      </c>
      <c r="U234" s="221">
        <v>0.16500000000000001</v>
      </c>
      <c r="V234" s="221">
        <f>ROUND(E234*U234,2)</f>
        <v>0.99</v>
      </c>
      <c r="W234" s="221"/>
      <c r="X234" s="221" t="s">
        <v>128</v>
      </c>
      <c r="Y234" s="212"/>
      <c r="Z234" s="212"/>
      <c r="AA234" s="212"/>
      <c r="AB234" s="212"/>
      <c r="AC234" s="212"/>
      <c r="AD234" s="212"/>
      <c r="AE234" s="212"/>
      <c r="AF234" s="212"/>
      <c r="AG234" s="212" t="s">
        <v>129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9"/>
      <c r="B235" s="220"/>
      <c r="C235" s="252" t="s">
        <v>406</v>
      </c>
      <c r="D235" s="239"/>
      <c r="E235" s="239"/>
      <c r="F235" s="239"/>
      <c r="G235" s="239"/>
      <c r="H235" s="221"/>
      <c r="I235" s="221"/>
      <c r="J235" s="221"/>
      <c r="K235" s="221"/>
      <c r="L235" s="221"/>
      <c r="M235" s="221"/>
      <c r="N235" s="221"/>
      <c r="O235" s="221"/>
      <c r="P235" s="221"/>
      <c r="Q235" s="221"/>
      <c r="R235" s="221"/>
      <c r="S235" s="221"/>
      <c r="T235" s="221"/>
      <c r="U235" s="221"/>
      <c r="V235" s="221"/>
      <c r="W235" s="221"/>
      <c r="X235" s="221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114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ht="22.5" outlineLevel="1" x14ac:dyDescent="0.2">
      <c r="A236" s="240">
        <v>109</v>
      </c>
      <c r="B236" s="241" t="s">
        <v>407</v>
      </c>
      <c r="C236" s="254" t="s">
        <v>408</v>
      </c>
      <c r="D236" s="242" t="s">
        <v>242</v>
      </c>
      <c r="E236" s="243">
        <v>3</v>
      </c>
      <c r="F236" s="244"/>
      <c r="G236" s="245">
        <f>ROUND(E236*F236,2)</f>
        <v>0</v>
      </c>
      <c r="H236" s="244"/>
      <c r="I236" s="245">
        <f>ROUND(E236*H236,2)</f>
        <v>0</v>
      </c>
      <c r="J236" s="244"/>
      <c r="K236" s="245">
        <f>ROUND(E236*J236,2)</f>
        <v>0</v>
      </c>
      <c r="L236" s="245">
        <v>21</v>
      </c>
      <c r="M236" s="245">
        <f>G236*(1+L236/100)</f>
        <v>0</v>
      </c>
      <c r="N236" s="245">
        <v>2.5999999999999998E-4</v>
      </c>
      <c r="O236" s="245">
        <f>ROUND(E236*N236,2)</f>
        <v>0</v>
      </c>
      <c r="P236" s="245">
        <v>0</v>
      </c>
      <c r="Q236" s="245">
        <f>ROUND(E236*P236,2)</f>
        <v>0</v>
      </c>
      <c r="R236" s="245" t="s">
        <v>223</v>
      </c>
      <c r="S236" s="245" t="s">
        <v>110</v>
      </c>
      <c r="T236" s="246" t="s">
        <v>110</v>
      </c>
      <c r="U236" s="221">
        <v>0.16500000000000001</v>
      </c>
      <c r="V236" s="221">
        <f>ROUND(E236*U236,2)</f>
        <v>0.5</v>
      </c>
      <c r="W236" s="221"/>
      <c r="X236" s="221" t="s">
        <v>128</v>
      </c>
      <c r="Y236" s="212"/>
      <c r="Z236" s="212"/>
      <c r="AA236" s="212"/>
      <c r="AB236" s="212"/>
      <c r="AC236" s="212"/>
      <c r="AD236" s="212"/>
      <c r="AE236" s="212"/>
      <c r="AF236" s="212"/>
      <c r="AG236" s="212" t="s">
        <v>129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ht="22.5" outlineLevel="1" x14ac:dyDescent="0.2">
      <c r="A237" s="240">
        <v>110</v>
      </c>
      <c r="B237" s="241" t="s">
        <v>409</v>
      </c>
      <c r="C237" s="254" t="s">
        <v>410</v>
      </c>
      <c r="D237" s="242" t="s">
        <v>242</v>
      </c>
      <c r="E237" s="243">
        <v>9</v>
      </c>
      <c r="F237" s="244"/>
      <c r="G237" s="245">
        <f>ROUND(E237*F237,2)</f>
        <v>0</v>
      </c>
      <c r="H237" s="244"/>
      <c r="I237" s="245">
        <f>ROUND(E237*H237,2)</f>
        <v>0</v>
      </c>
      <c r="J237" s="244"/>
      <c r="K237" s="245">
        <f>ROUND(E237*J237,2)</f>
        <v>0</v>
      </c>
      <c r="L237" s="245">
        <v>21</v>
      </c>
      <c r="M237" s="245">
        <f>G237*(1+L237/100)</f>
        <v>0</v>
      </c>
      <c r="N237" s="245">
        <v>3.8999999999999999E-4</v>
      </c>
      <c r="O237" s="245">
        <f>ROUND(E237*N237,2)</f>
        <v>0</v>
      </c>
      <c r="P237" s="245">
        <v>0</v>
      </c>
      <c r="Q237" s="245">
        <f>ROUND(E237*P237,2)</f>
        <v>0</v>
      </c>
      <c r="R237" s="245" t="s">
        <v>223</v>
      </c>
      <c r="S237" s="245" t="s">
        <v>110</v>
      </c>
      <c r="T237" s="246" t="s">
        <v>110</v>
      </c>
      <c r="U237" s="221">
        <v>0.20699999999999999</v>
      </c>
      <c r="V237" s="221">
        <f>ROUND(E237*U237,2)</f>
        <v>1.86</v>
      </c>
      <c r="W237" s="221"/>
      <c r="X237" s="221" t="s">
        <v>128</v>
      </c>
      <c r="Y237" s="212"/>
      <c r="Z237" s="212"/>
      <c r="AA237" s="212"/>
      <c r="AB237" s="212"/>
      <c r="AC237" s="212"/>
      <c r="AD237" s="212"/>
      <c r="AE237" s="212"/>
      <c r="AF237" s="212"/>
      <c r="AG237" s="212" t="s">
        <v>129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ht="22.5" outlineLevel="1" x14ac:dyDescent="0.2">
      <c r="A238" s="240">
        <v>111</v>
      </c>
      <c r="B238" s="241" t="s">
        <v>411</v>
      </c>
      <c r="C238" s="254" t="s">
        <v>412</v>
      </c>
      <c r="D238" s="242" t="s">
        <v>242</v>
      </c>
      <c r="E238" s="243">
        <v>6</v>
      </c>
      <c r="F238" s="244"/>
      <c r="G238" s="245">
        <f>ROUND(E238*F238,2)</f>
        <v>0</v>
      </c>
      <c r="H238" s="244"/>
      <c r="I238" s="245">
        <f>ROUND(E238*H238,2)</f>
        <v>0</v>
      </c>
      <c r="J238" s="244"/>
      <c r="K238" s="245">
        <f>ROUND(E238*J238,2)</f>
        <v>0</v>
      </c>
      <c r="L238" s="245">
        <v>21</v>
      </c>
      <c r="M238" s="245">
        <f>G238*(1+L238/100)</f>
        <v>0</v>
      </c>
      <c r="N238" s="245">
        <v>5.6999999999999998E-4</v>
      </c>
      <c r="O238" s="245">
        <f>ROUND(E238*N238,2)</f>
        <v>0</v>
      </c>
      <c r="P238" s="245">
        <v>0</v>
      </c>
      <c r="Q238" s="245">
        <f>ROUND(E238*P238,2)</f>
        <v>0</v>
      </c>
      <c r="R238" s="245" t="s">
        <v>223</v>
      </c>
      <c r="S238" s="245" t="s">
        <v>110</v>
      </c>
      <c r="T238" s="246" t="s">
        <v>110</v>
      </c>
      <c r="U238" s="221">
        <v>0.22700000000000001</v>
      </c>
      <c r="V238" s="221">
        <f>ROUND(E238*U238,2)</f>
        <v>1.36</v>
      </c>
      <c r="W238" s="221"/>
      <c r="X238" s="221" t="s">
        <v>128</v>
      </c>
      <c r="Y238" s="212"/>
      <c r="Z238" s="212"/>
      <c r="AA238" s="212"/>
      <c r="AB238" s="212"/>
      <c r="AC238" s="212"/>
      <c r="AD238" s="212"/>
      <c r="AE238" s="212"/>
      <c r="AF238" s="212"/>
      <c r="AG238" s="212" t="s">
        <v>129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31">
        <v>112</v>
      </c>
      <c r="B239" s="232" t="s">
        <v>413</v>
      </c>
      <c r="C239" s="251" t="s">
        <v>414</v>
      </c>
      <c r="D239" s="233" t="s">
        <v>126</v>
      </c>
      <c r="E239" s="234">
        <v>252</v>
      </c>
      <c r="F239" s="235"/>
      <c r="G239" s="236">
        <f>ROUND(E239*F239,2)</f>
        <v>0</v>
      </c>
      <c r="H239" s="235"/>
      <c r="I239" s="236">
        <f>ROUND(E239*H239,2)</f>
        <v>0</v>
      </c>
      <c r="J239" s="235"/>
      <c r="K239" s="236">
        <f>ROUND(E239*J239,2)</f>
        <v>0</v>
      </c>
      <c r="L239" s="236">
        <v>21</v>
      </c>
      <c r="M239" s="236">
        <f>G239*(1+L239/100)</f>
        <v>0</v>
      </c>
      <c r="N239" s="236">
        <v>0</v>
      </c>
      <c r="O239" s="236">
        <f>ROUND(E239*N239,2)</f>
        <v>0</v>
      </c>
      <c r="P239" s="236">
        <v>0</v>
      </c>
      <c r="Q239" s="236">
        <f>ROUND(E239*P239,2)</f>
        <v>0</v>
      </c>
      <c r="R239" s="236" t="s">
        <v>223</v>
      </c>
      <c r="S239" s="236" t="s">
        <v>110</v>
      </c>
      <c r="T239" s="237" t="s">
        <v>110</v>
      </c>
      <c r="U239" s="221">
        <v>2.9000000000000001E-2</v>
      </c>
      <c r="V239" s="221">
        <f>ROUND(E239*U239,2)</f>
        <v>7.31</v>
      </c>
      <c r="W239" s="221"/>
      <c r="X239" s="221" t="s">
        <v>128</v>
      </c>
      <c r="Y239" s="212"/>
      <c r="Z239" s="212"/>
      <c r="AA239" s="212"/>
      <c r="AB239" s="212"/>
      <c r="AC239" s="212"/>
      <c r="AD239" s="212"/>
      <c r="AE239" s="212"/>
      <c r="AF239" s="212"/>
      <c r="AG239" s="212" t="s">
        <v>129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9"/>
      <c r="B240" s="220"/>
      <c r="C240" s="255" t="s">
        <v>415</v>
      </c>
      <c r="D240" s="247"/>
      <c r="E240" s="247"/>
      <c r="F240" s="247"/>
      <c r="G240" s="247"/>
      <c r="H240" s="221"/>
      <c r="I240" s="221"/>
      <c r="J240" s="221"/>
      <c r="K240" s="221"/>
      <c r="L240" s="221"/>
      <c r="M240" s="221"/>
      <c r="N240" s="221"/>
      <c r="O240" s="221"/>
      <c r="P240" s="221"/>
      <c r="Q240" s="221"/>
      <c r="R240" s="221"/>
      <c r="S240" s="221"/>
      <c r="T240" s="221"/>
      <c r="U240" s="221"/>
      <c r="V240" s="221"/>
      <c r="W240" s="221"/>
      <c r="X240" s="221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195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9"/>
      <c r="B241" s="220"/>
      <c r="C241" s="253" t="s">
        <v>416</v>
      </c>
      <c r="D241" s="222"/>
      <c r="E241" s="223">
        <v>252</v>
      </c>
      <c r="F241" s="221"/>
      <c r="G241" s="221"/>
      <c r="H241" s="221"/>
      <c r="I241" s="221"/>
      <c r="J241" s="221"/>
      <c r="K241" s="221"/>
      <c r="L241" s="221"/>
      <c r="M241" s="221"/>
      <c r="N241" s="221"/>
      <c r="O241" s="221"/>
      <c r="P241" s="221"/>
      <c r="Q241" s="221"/>
      <c r="R241" s="221"/>
      <c r="S241" s="221"/>
      <c r="T241" s="221"/>
      <c r="U241" s="221"/>
      <c r="V241" s="221"/>
      <c r="W241" s="221"/>
      <c r="X241" s="221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116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31">
        <v>113</v>
      </c>
      <c r="B242" s="232" t="s">
        <v>417</v>
      </c>
      <c r="C242" s="251" t="s">
        <v>418</v>
      </c>
      <c r="D242" s="233" t="s">
        <v>126</v>
      </c>
      <c r="E242" s="234">
        <v>12</v>
      </c>
      <c r="F242" s="235"/>
      <c r="G242" s="236">
        <f>ROUND(E242*F242,2)</f>
        <v>0</v>
      </c>
      <c r="H242" s="235"/>
      <c r="I242" s="236">
        <f>ROUND(E242*H242,2)</f>
        <v>0</v>
      </c>
      <c r="J242" s="235"/>
      <c r="K242" s="236">
        <f>ROUND(E242*J242,2)</f>
        <v>0</v>
      </c>
      <c r="L242" s="236">
        <v>21</v>
      </c>
      <c r="M242" s="236">
        <f>G242*(1+L242/100)</f>
        <v>0</v>
      </c>
      <c r="N242" s="236">
        <v>0</v>
      </c>
      <c r="O242" s="236">
        <f>ROUND(E242*N242,2)</f>
        <v>0</v>
      </c>
      <c r="P242" s="236">
        <v>0</v>
      </c>
      <c r="Q242" s="236">
        <f>ROUND(E242*P242,2)</f>
        <v>0</v>
      </c>
      <c r="R242" s="236" t="s">
        <v>223</v>
      </c>
      <c r="S242" s="236" t="s">
        <v>110</v>
      </c>
      <c r="T242" s="237" t="s">
        <v>110</v>
      </c>
      <c r="U242" s="221">
        <v>3.1E-2</v>
      </c>
      <c r="V242" s="221">
        <f>ROUND(E242*U242,2)</f>
        <v>0.37</v>
      </c>
      <c r="W242" s="221"/>
      <c r="X242" s="221" t="s">
        <v>128</v>
      </c>
      <c r="Y242" s="212"/>
      <c r="Z242" s="212"/>
      <c r="AA242" s="212"/>
      <c r="AB242" s="212"/>
      <c r="AC242" s="212"/>
      <c r="AD242" s="212"/>
      <c r="AE242" s="212"/>
      <c r="AF242" s="212"/>
      <c r="AG242" s="212" t="s">
        <v>129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19"/>
      <c r="B243" s="220"/>
      <c r="C243" s="255" t="s">
        <v>415</v>
      </c>
      <c r="D243" s="247"/>
      <c r="E243" s="247"/>
      <c r="F243" s="247"/>
      <c r="G243" s="247"/>
      <c r="H243" s="221"/>
      <c r="I243" s="221"/>
      <c r="J243" s="221"/>
      <c r="K243" s="221"/>
      <c r="L243" s="221"/>
      <c r="M243" s="221"/>
      <c r="N243" s="221"/>
      <c r="O243" s="221"/>
      <c r="P243" s="221"/>
      <c r="Q243" s="221"/>
      <c r="R243" s="221"/>
      <c r="S243" s="221"/>
      <c r="T243" s="221"/>
      <c r="U243" s="221"/>
      <c r="V243" s="221"/>
      <c r="W243" s="221"/>
      <c r="X243" s="221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195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31">
        <v>114</v>
      </c>
      <c r="B244" s="232" t="s">
        <v>419</v>
      </c>
      <c r="C244" s="251" t="s">
        <v>420</v>
      </c>
      <c r="D244" s="233" t="s">
        <v>126</v>
      </c>
      <c r="E244" s="234">
        <v>12</v>
      </c>
      <c r="F244" s="235"/>
      <c r="G244" s="236">
        <f>ROUND(E244*F244,2)</f>
        <v>0</v>
      </c>
      <c r="H244" s="235"/>
      <c r="I244" s="236">
        <f>ROUND(E244*H244,2)</f>
        <v>0</v>
      </c>
      <c r="J244" s="235"/>
      <c r="K244" s="236">
        <f>ROUND(E244*J244,2)</f>
        <v>0</v>
      </c>
      <c r="L244" s="236">
        <v>21</v>
      </c>
      <c r="M244" s="236">
        <f>G244*(1+L244/100)</f>
        <v>0</v>
      </c>
      <c r="N244" s="236">
        <v>0</v>
      </c>
      <c r="O244" s="236">
        <f>ROUND(E244*N244,2)</f>
        <v>0</v>
      </c>
      <c r="P244" s="236">
        <v>0</v>
      </c>
      <c r="Q244" s="236">
        <f>ROUND(E244*P244,2)</f>
        <v>0</v>
      </c>
      <c r="R244" s="236" t="s">
        <v>223</v>
      </c>
      <c r="S244" s="236" t="s">
        <v>110</v>
      </c>
      <c r="T244" s="237" t="s">
        <v>110</v>
      </c>
      <c r="U244" s="221">
        <v>4.2000000000000003E-2</v>
      </c>
      <c r="V244" s="221">
        <f>ROUND(E244*U244,2)</f>
        <v>0.5</v>
      </c>
      <c r="W244" s="221"/>
      <c r="X244" s="221" t="s">
        <v>128</v>
      </c>
      <c r="Y244" s="212"/>
      <c r="Z244" s="212"/>
      <c r="AA244" s="212"/>
      <c r="AB244" s="212"/>
      <c r="AC244" s="212"/>
      <c r="AD244" s="212"/>
      <c r="AE244" s="212"/>
      <c r="AF244" s="212"/>
      <c r="AG244" s="212" t="s">
        <v>129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19"/>
      <c r="B245" s="220"/>
      <c r="C245" s="255" t="s">
        <v>415</v>
      </c>
      <c r="D245" s="247"/>
      <c r="E245" s="247"/>
      <c r="F245" s="247"/>
      <c r="G245" s="247"/>
      <c r="H245" s="221"/>
      <c r="I245" s="221"/>
      <c r="J245" s="221"/>
      <c r="K245" s="221"/>
      <c r="L245" s="221"/>
      <c r="M245" s="221"/>
      <c r="N245" s="221"/>
      <c r="O245" s="221"/>
      <c r="P245" s="221"/>
      <c r="Q245" s="221"/>
      <c r="R245" s="221"/>
      <c r="S245" s="221"/>
      <c r="T245" s="221"/>
      <c r="U245" s="221"/>
      <c r="V245" s="221"/>
      <c r="W245" s="221"/>
      <c r="X245" s="221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195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31">
        <v>115</v>
      </c>
      <c r="B246" s="232" t="s">
        <v>421</v>
      </c>
      <c r="C246" s="251" t="s">
        <v>422</v>
      </c>
      <c r="D246" s="233" t="s">
        <v>126</v>
      </c>
      <c r="E246" s="234">
        <v>276</v>
      </c>
      <c r="F246" s="235"/>
      <c r="G246" s="236">
        <f>ROUND(E246*F246,2)</f>
        <v>0</v>
      </c>
      <c r="H246" s="235"/>
      <c r="I246" s="236">
        <f>ROUND(E246*H246,2)</f>
        <v>0</v>
      </c>
      <c r="J246" s="235"/>
      <c r="K246" s="236">
        <f>ROUND(E246*J246,2)</f>
        <v>0</v>
      </c>
      <c r="L246" s="236">
        <v>21</v>
      </c>
      <c r="M246" s="236">
        <f>G246*(1+L246/100)</f>
        <v>0</v>
      </c>
      <c r="N246" s="236">
        <v>1.0000000000000001E-5</v>
      </c>
      <c r="O246" s="236">
        <f>ROUND(E246*N246,2)</f>
        <v>0</v>
      </c>
      <c r="P246" s="236">
        <v>0</v>
      </c>
      <c r="Q246" s="236">
        <f>ROUND(E246*P246,2)</f>
        <v>0</v>
      </c>
      <c r="R246" s="236" t="s">
        <v>223</v>
      </c>
      <c r="S246" s="236" t="s">
        <v>110</v>
      </c>
      <c r="T246" s="237" t="s">
        <v>110</v>
      </c>
      <c r="U246" s="221">
        <v>6.2E-2</v>
      </c>
      <c r="V246" s="221">
        <f>ROUND(E246*U246,2)</f>
        <v>17.11</v>
      </c>
      <c r="W246" s="221"/>
      <c r="X246" s="221" t="s">
        <v>128</v>
      </c>
      <c r="Y246" s="212"/>
      <c r="Z246" s="212"/>
      <c r="AA246" s="212"/>
      <c r="AB246" s="212"/>
      <c r="AC246" s="212"/>
      <c r="AD246" s="212"/>
      <c r="AE246" s="212"/>
      <c r="AF246" s="212"/>
      <c r="AG246" s="212" t="s">
        <v>129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19"/>
      <c r="B247" s="220"/>
      <c r="C247" s="255" t="s">
        <v>423</v>
      </c>
      <c r="D247" s="247"/>
      <c r="E247" s="247"/>
      <c r="F247" s="247"/>
      <c r="G247" s="247"/>
      <c r="H247" s="221"/>
      <c r="I247" s="221"/>
      <c r="J247" s="221"/>
      <c r="K247" s="221"/>
      <c r="L247" s="221"/>
      <c r="M247" s="221"/>
      <c r="N247" s="221"/>
      <c r="O247" s="221"/>
      <c r="P247" s="221"/>
      <c r="Q247" s="221"/>
      <c r="R247" s="221"/>
      <c r="S247" s="221"/>
      <c r="T247" s="221"/>
      <c r="U247" s="221"/>
      <c r="V247" s="221"/>
      <c r="W247" s="221"/>
      <c r="X247" s="221"/>
      <c r="Y247" s="212"/>
      <c r="Z247" s="212"/>
      <c r="AA247" s="212"/>
      <c r="AB247" s="212"/>
      <c r="AC247" s="212"/>
      <c r="AD247" s="212"/>
      <c r="AE247" s="212"/>
      <c r="AF247" s="212"/>
      <c r="AG247" s="212" t="s">
        <v>195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9"/>
      <c r="B248" s="220"/>
      <c r="C248" s="253" t="s">
        <v>424</v>
      </c>
      <c r="D248" s="222"/>
      <c r="E248" s="223">
        <v>276</v>
      </c>
      <c r="F248" s="221"/>
      <c r="G248" s="221"/>
      <c r="H248" s="221"/>
      <c r="I248" s="221"/>
      <c r="J248" s="221"/>
      <c r="K248" s="221"/>
      <c r="L248" s="221"/>
      <c r="M248" s="221"/>
      <c r="N248" s="221"/>
      <c r="O248" s="221"/>
      <c r="P248" s="221"/>
      <c r="Q248" s="221"/>
      <c r="R248" s="221"/>
      <c r="S248" s="221"/>
      <c r="T248" s="221"/>
      <c r="U248" s="221"/>
      <c r="V248" s="221"/>
      <c r="W248" s="221"/>
      <c r="X248" s="221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116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31">
        <v>116</v>
      </c>
      <c r="B249" s="232" t="s">
        <v>425</v>
      </c>
      <c r="C249" s="251" t="s">
        <v>426</v>
      </c>
      <c r="D249" s="233" t="s">
        <v>137</v>
      </c>
      <c r="E249" s="234">
        <v>0.39695999999999998</v>
      </c>
      <c r="F249" s="235"/>
      <c r="G249" s="236">
        <f>ROUND(E249*F249,2)</f>
        <v>0</v>
      </c>
      <c r="H249" s="235"/>
      <c r="I249" s="236">
        <f>ROUND(E249*H249,2)</f>
        <v>0</v>
      </c>
      <c r="J249" s="235"/>
      <c r="K249" s="236">
        <f>ROUND(E249*J249,2)</f>
        <v>0</v>
      </c>
      <c r="L249" s="236">
        <v>21</v>
      </c>
      <c r="M249" s="236">
        <f>G249*(1+L249/100)</f>
        <v>0</v>
      </c>
      <c r="N249" s="236">
        <v>0</v>
      </c>
      <c r="O249" s="236">
        <f>ROUND(E249*N249,2)</f>
        <v>0</v>
      </c>
      <c r="P249" s="236">
        <v>0</v>
      </c>
      <c r="Q249" s="236">
        <f>ROUND(E249*P249,2)</f>
        <v>0</v>
      </c>
      <c r="R249" s="236" t="s">
        <v>223</v>
      </c>
      <c r="S249" s="236" t="s">
        <v>110</v>
      </c>
      <c r="T249" s="237" t="s">
        <v>110</v>
      </c>
      <c r="U249" s="221">
        <v>1.327</v>
      </c>
      <c r="V249" s="221">
        <f>ROUND(E249*U249,2)</f>
        <v>0.53</v>
      </c>
      <c r="W249" s="221"/>
      <c r="X249" s="221" t="s">
        <v>144</v>
      </c>
      <c r="Y249" s="212"/>
      <c r="Z249" s="212"/>
      <c r="AA249" s="212"/>
      <c r="AB249" s="212"/>
      <c r="AC249" s="212"/>
      <c r="AD249" s="212"/>
      <c r="AE249" s="212"/>
      <c r="AF249" s="212"/>
      <c r="AG249" s="212" t="s">
        <v>145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19"/>
      <c r="B250" s="220"/>
      <c r="C250" s="252" t="s">
        <v>427</v>
      </c>
      <c r="D250" s="239"/>
      <c r="E250" s="239"/>
      <c r="F250" s="239"/>
      <c r="G250" s="239"/>
      <c r="H250" s="221"/>
      <c r="I250" s="221"/>
      <c r="J250" s="221"/>
      <c r="K250" s="221"/>
      <c r="L250" s="221"/>
      <c r="M250" s="221"/>
      <c r="N250" s="221"/>
      <c r="O250" s="221"/>
      <c r="P250" s="221"/>
      <c r="Q250" s="221"/>
      <c r="R250" s="221"/>
      <c r="S250" s="221"/>
      <c r="T250" s="221"/>
      <c r="U250" s="221"/>
      <c r="V250" s="221"/>
      <c r="W250" s="221"/>
      <c r="X250" s="221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114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x14ac:dyDescent="0.2">
      <c r="A251" s="225" t="s">
        <v>104</v>
      </c>
      <c r="B251" s="226" t="s">
        <v>70</v>
      </c>
      <c r="C251" s="250" t="s">
        <v>71</v>
      </c>
      <c r="D251" s="227"/>
      <c r="E251" s="228"/>
      <c r="F251" s="229"/>
      <c r="G251" s="229">
        <f>SUMIF(AG252:AG280,"&lt;&gt;NOR",G252:G280)</f>
        <v>0</v>
      </c>
      <c r="H251" s="229"/>
      <c r="I251" s="229">
        <f>SUM(I252:I280)</f>
        <v>0</v>
      </c>
      <c r="J251" s="229"/>
      <c r="K251" s="229">
        <f>SUM(K252:K280)</f>
        <v>0</v>
      </c>
      <c r="L251" s="229"/>
      <c r="M251" s="229">
        <f>SUM(M252:M280)</f>
        <v>0</v>
      </c>
      <c r="N251" s="229"/>
      <c r="O251" s="229">
        <f>SUM(O252:O280)</f>
        <v>0.29000000000000004</v>
      </c>
      <c r="P251" s="229"/>
      <c r="Q251" s="229">
        <f>SUM(Q252:Q280)</f>
        <v>0</v>
      </c>
      <c r="R251" s="229"/>
      <c r="S251" s="229"/>
      <c r="T251" s="230"/>
      <c r="U251" s="224"/>
      <c r="V251" s="224">
        <f>SUM(V252:V280)</f>
        <v>38.010000000000005</v>
      </c>
      <c r="W251" s="224"/>
      <c r="X251" s="224"/>
      <c r="AG251" t="s">
        <v>105</v>
      </c>
    </row>
    <row r="252" spans="1:60" outlineLevel="1" x14ac:dyDescent="0.2">
      <c r="A252" s="240">
        <v>117</v>
      </c>
      <c r="B252" s="241" t="s">
        <v>428</v>
      </c>
      <c r="C252" s="254" t="s">
        <v>429</v>
      </c>
      <c r="D252" s="242" t="s">
        <v>250</v>
      </c>
      <c r="E252" s="243">
        <v>4</v>
      </c>
      <c r="F252" s="244"/>
      <c r="G252" s="245">
        <f>ROUND(E252*F252,2)</f>
        <v>0</v>
      </c>
      <c r="H252" s="244"/>
      <c r="I252" s="245">
        <f>ROUND(E252*H252,2)</f>
        <v>0</v>
      </c>
      <c r="J252" s="244"/>
      <c r="K252" s="245">
        <f>ROUND(E252*J252,2)</f>
        <v>0</v>
      </c>
      <c r="L252" s="245">
        <v>21</v>
      </c>
      <c r="M252" s="245">
        <f>G252*(1+L252/100)</f>
        <v>0</v>
      </c>
      <c r="N252" s="245">
        <v>8.0000000000000004E-4</v>
      </c>
      <c r="O252" s="245">
        <f>ROUND(E252*N252,2)</f>
        <v>0</v>
      </c>
      <c r="P252" s="245">
        <v>0</v>
      </c>
      <c r="Q252" s="245">
        <f>ROUND(E252*P252,2)</f>
        <v>0</v>
      </c>
      <c r="R252" s="245" t="s">
        <v>223</v>
      </c>
      <c r="S252" s="245" t="s">
        <v>110</v>
      </c>
      <c r="T252" s="246" t="s">
        <v>110</v>
      </c>
      <c r="U252" s="221">
        <v>0.105</v>
      </c>
      <c r="V252" s="221">
        <f>ROUND(E252*U252,2)</f>
        <v>0.42</v>
      </c>
      <c r="W252" s="221"/>
      <c r="X252" s="221" t="s">
        <v>128</v>
      </c>
      <c r="Y252" s="212"/>
      <c r="Z252" s="212"/>
      <c r="AA252" s="212"/>
      <c r="AB252" s="212"/>
      <c r="AC252" s="212"/>
      <c r="AD252" s="212"/>
      <c r="AE252" s="212"/>
      <c r="AF252" s="212"/>
      <c r="AG252" s="212" t="s">
        <v>129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40">
        <v>118</v>
      </c>
      <c r="B253" s="241" t="s">
        <v>430</v>
      </c>
      <c r="C253" s="254" t="s">
        <v>431</v>
      </c>
      <c r="D253" s="242" t="s">
        <v>242</v>
      </c>
      <c r="E253" s="243">
        <v>2</v>
      </c>
      <c r="F253" s="244"/>
      <c r="G253" s="245">
        <f>ROUND(E253*F253,2)</f>
        <v>0</v>
      </c>
      <c r="H253" s="244"/>
      <c r="I253" s="245">
        <f>ROUND(E253*H253,2)</f>
        <v>0</v>
      </c>
      <c r="J253" s="244"/>
      <c r="K253" s="245">
        <f>ROUND(E253*J253,2)</f>
        <v>0</v>
      </c>
      <c r="L253" s="245">
        <v>21</v>
      </c>
      <c r="M253" s="245">
        <f>G253*(1+L253/100)</f>
        <v>0</v>
      </c>
      <c r="N253" s="245">
        <v>8.8000000000000003E-4</v>
      </c>
      <c r="O253" s="245">
        <f>ROUND(E253*N253,2)</f>
        <v>0</v>
      </c>
      <c r="P253" s="245">
        <v>0</v>
      </c>
      <c r="Q253" s="245">
        <f>ROUND(E253*P253,2)</f>
        <v>0</v>
      </c>
      <c r="R253" s="245" t="s">
        <v>223</v>
      </c>
      <c r="S253" s="245" t="s">
        <v>110</v>
      </c>
      <c r="T253" s="246" t="s">
        <v>110</v>
      </c>
      <c r="U253" s="221">
        <v>1.091</v>
      </c>
      <c r="V253" s="221">
        <f>ROUND(E253*U253,2)</f>
        <v>2.1800000000000002</v>
      </c>
      <c r="W253" s="221"/>
      <c r="X253" s="221" t="s">
        <v>128</v>
      </c>
      <c r="Y253" s="212"/>
      <c r="Z253" s="212"/>
      <c r="AA253" s="212"/>
      <c r="AB253" s="212"/>
      <c r="AC253" s="212"/>
      <c r="AD253" s="212"/>
      <c r="AE253" s="212"/>
      <c r="AF253" s="212"/>
      <c r="AG253" s="212" t="s">
        <v>129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40">
        <v>119</v>
      </c>
      <c r="B254" s="241" t="s">
        <v>432</v>
      </c>
      <c r="C254" s="254" t="s">
        <v>433</v>
      </c>
      <c r="D254" s="242" t="s">
        <v>250</v>
      </c>
      <c r="E254" s="243">
        <v>2</v>
      </c>
      <c r="F254" s="244"/>
      <c r="G254" s="245">
        <f>ROUND(E254*F254,2)</f>
        <v>0</v>
      </c>
      <c r="H254" s="244"/>
      <c r="I254" s="245">
        <f>ROUND(E254*H254,2)</f>
        <v>0</v>
      </c>
      <c r="J254" s="244"/>
      <c r="K254" s="245">
        <f>ROUND(E254*J254,2)</f>
        <v>0</v>
      </c>
      <c r="L254" s="245">
        <v>21</v>
      </c>
      <c r="M254" s="245">
        <f>G254*(1+L254/100)</f>
        <v>0</v>
      </c>
      <c r="N254" s="245">
        <v>1.8600000000000001E-3</v>
      </c>
      <c r="O254" s="245">
        <f>ROUND(E254*N254,2)</f>
        <v>0</v>
      </c>
      <c r="P254" s="245">
        <v>0</v>
      </c>
      <c r="Q254" s="245">
        <f>ROUND(E254*P254,2)</f>
        <v>0</v>
      </c>
      <c r="R254" s="245" t="s">
        <v>223</v>
      </c>
      <c r="S254" s="245" t="s">
        <v>110</v>
      </c>
      <c r="T254" s="246" t="s">
        <v>434</v>
      </c>
      <c r="U254" s="221">
        <v>1.3340000000000001</v>
      </c>
      <c r="V254" s="221">
        <f>ROUND(E254*U254,2)</f>
        <v>2.67</v>
      </c>
      <c r="W254" s="221"/>
      <c r="X254" s="221" t="s">
        <v>128</v>
      </c>
      <c r="Y254" s="212"/>
      <c r="Z254" s="212"/>
      <c r="AA254" s="212"/>
      <c r="AB254" s="212"/>
      <c r="AC254" s="212"/>
      <c r="AD254" s="212"/>
      <c r="AE254" s="212"/>
      <c r="AF254" s="212"/>
      <c r="AG254" s="212" t="s">
        <v>129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40">
        <v>120</v>
      </c>
      <c r="B255" s="241" t="s">
        <v>435</v>
      </c>
      <c r="C255" s="254" t="s">
        <v>436</v>
      </c>
      <c r="D255" s="242" t="s">
        <v>250</v>
      </c>
      <c r="E255" s="243">
        <v>1</v>
      </c>
      <c r="F255" s="244"/>
      <c r="G255" s="245">
        <f>ROUND(E255*F255,2)</f>
        <v>0</v>
      </c>
      <c r="H255" s="244"/>
      <c r="I255" s="245">
        <f>ROUND(E255*H255,2)</f>
        <v>0</v>
      </c>
      <c r="J255" s="244"/>
      <c r="K255" s="245">
        <f>ROUND(E255*J255,2)</f>
        <v>0</v>
      </c>
      <c r="L255" s="245">
        <v>21</v>
      </c>
      <c r="M255" s="245">
        <f>G255*(1+L255/100)</f>
        <v>0</v>
      </c>
      <c r="N255" s="245">
        <v>8.8999999999999995E-4</v>
      </c>
      <c r="O255" s="245">
        <f>ROUND(E255*N255,2)</f>
        <v>0</v>
      </c>
      <c r="P255" s="245">
        <v>0</v>
      </c>
      <c r="Q255" s="245">
        <f>ROUND(E255*P255,2)</f>
        <v>0</v>
      </c>
      <c r="R255" s="245" t="s">
        <v>223</v>
      </c>
      <c r="S255" s="245" t="s">
        <v>110</v>
      </c>
      <c r="T255" s="246" t="s">
        <v>110</v>
      </c>
      <c r="U255" s="221">
        <v>1.1200000000000001</v>
      </c>
      <c r="V255" s="221">
        <f>ROUND(E255*U255,2)</f>
        <v>1.1200000000000001</v>
      </c>
      <c r="W255" s="221"/>
      <c r="X255" s="221" t="s">
        <v>128</v>
      </c>
      <c r="Y255" s="212"/>
      <c r="Z255" s="212"/>
      <c r="AA255" s="212"/>
      <c r="AB255" s="212"/>
      <c r="AC255" s="212"/>
      <c r="AD255" s="212"/>
      <c r="AE255" s="212"/>
      <c r="AF255" s="212"/>
      <c r="AG255" s="212" t="s">
        <v>129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31">
        <v>121</v>
      </c>
      <c r="B256" s="232" t="s">
        <v>437</v>
      </c>
      <c r="C256" s="251" t="s">
        <v>438</v>
      </c>
      <c r="D256" s="233" t="s">
        <v>250</v>
      </c>
      <c r="E256" s="234">
        <v>8</v>
      </c>
      <c r="F256" s="235"/>
      <c r="G256" s="236">
        <f>ROUND(E256*F256,2)</f>
        <v>0</v>
      </c>
      <c r="H256" s="235"/>
      <c r="I256" s="236">
        <f>ROUND(E256*H256,2)</f>
        <v>0</v>
      </c>
      <c r="J256" s="235"/>
      <c r="K256" s="236">
        <f>ROUND(E256*J256,2)</f>
        <v>0</v>
      </c>
      <c r="L256" s="236">
        <v>21</v>
      </c>
      <c r="M256" s="236">
        <f>G256*(1+L256/100)</f>
        <v>0</v>
      </c>
      <c r="N256" s="236">
        <v>1.41E-3</v>
      </c>
      <c r="O256" s="236">
        <f>ROUND(E256*N256,2)</f>
        <v>0.01</v>
      </c>
      <c r="P256" s="236">
        <v>0</v>
      </c>
      <c r="Q256" s="236">
        <f>ROUND(E256*P256,2)</f>
        <v>0</v>
      </c>
      <c r="R256" s="236" t="s">
        <v>223</v>
      </c>
      <c r="S256" s="236" t="s">
        <v>110</v>
      </c>
      <c r="T256" s="237" t="s">
        <v>110</v>
      </c>
      <c r="U256" s="221">
        <v>1.575</v>
      </c>
      <c r="V256" s="221">
        <f>ROUND(E256*U256,2)</f>
        <v>12.6</v>
      </c>
      <c r="W256" s="221"/>
      <c r="X256" s="221" t="s">
        <v>128</v>
      </c>
      <c r="Y256" s="212"/>
      <c r="Z256" s="212"/>
      <c r="AA256" s="212"/>
      <c r="AB256" s="212"/>
      <c r="AC256" s="212"/>
      <c r="AD256" s="212"/>
      <c r="AE256" s="212"/>
      <c r="AF256" s="212"/>
      <c r="AG256" s="212" t="s">
        <v>129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19"/>
      <c r="B257" s="220"/>
      <c r="C257" s="255" t="s">
        <v>439</v>
      </c>
      <c r="D257" s="247"/>
      <c r="E257" s="247"/>
      <c r="F257" s="247"/>
      <c r="G257" s="247"/>
      <c r="H257" s="221"/>
      <c r="I257" s="221"/>
      <c r="J257" s="221"/>
      <c r="K257" s="221"/>
      <c r="L257" s="221"/>
      <c r="M257" s="221"/>
      <c r="N257" s="221"/>
      <c r="O257" s="221"/>
      <c r="P257" s="221"/>
      <c r="Q257" s="221"/>
      <c r="R257" s="221"/>
      <c r="S257" s="221"/>
      <c r="T257" s="221"/>
      <c r="U257" s="221"/>
      <c r="V257" s="221"/>
      <c r="W257" s="221"/>
      <c r="X257" s="221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195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40">
        <v>122</v>
      </c>
      <c r="B258" s="241" t="s">
        <v>440</v>
      </c>
      <c r="C258" s="254" t="s">
        <v>441</v>
      </c>
      <c r="D258" s="242" t="s">
        <v>242</v>
      </c>
      <c r="E258" s="243">
        <v>2</v>
      </c>
      <c r="F258" s="244"/>
      <c r="G258" s="245">
        <f>ROUND(E258*F258,2)</f>
        <v>0</v>
      </c>
      <c r="H258" s="244"/>
      <c r="I258" s="245">
        <f>ROUND(E258*H258,2)</f>
        <v>0</v>
      </c>
      <c r="J258" s="244"/>
      <c r="K258" s="245">
        <f>ROUND(E258*J258,2)</f>
        <v>0</v>
      </c>
      <c r="L258" s="245">
        <v>21</v>
      </c>
      <c r="M258" s="245">
        <f>G258*(1+L258/100)</f>
        <v>0</v>
      </c>
      <c r="N258" s="245">
        <v>3.0899999999999999E-3</v>
      </c>
      <c r="O258" s="245">
        <f>ROUND(E258*N258,2)</f>
        <v>0.01</v>
      </c>
      <c r="P258" s="245">
        <v>0</v>
      </c>
      <c r="Q258" s="245">
        <f>ROUND(E258*P258,2)</f>
        <v>0</v>
      </c>
      <c r="R258" s="245" t="s">
        <v>223</v>
      </c>
      <c r="S258" s="245" t="s">
        <v>110</v>
      </c>
      <c r="T258" s="246" t="s">
        <v>110</v>
      </c>
      <c r="U258" s="221">
        <v>1.25</v>
      </c>
      <c r="V258" s="221">
        <f>ROUND(E258*U258,2)</f>
        <v>2.5</v>
      </c>
      <c r="W258" s="221"/>
      <c r="X258" s="221" t="s">
        <v>128</v>
      </c>
      <c r="Y258" s="212"/>
      <c r="Z258" s="212"/>
      <c r="AA258" s="212"/>
      <c r="AB258" s="212"/>
      <c r="AC258" s="212"/>
      <c r="AD258" s="212"/>
      <c r="AE258" s="212"/>
      <c r="AF258" s="212"/>
      <c r="AG258" s="212" t="s">
        <v>129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40">
        <v>123</v>
      </c>
      <c r="B259" s="241" t="s">
        <v>442</v>
      </c>
      <c r="C259" s="254" t="s">
        <v>443</v>
      </c>
      <c r="D259" s="242" t="s">
        <v>250</v>
      </c>
      <c r="E259" s="243">
        <v>34</v>
      </c>
      <c r="F259" s="244"/>
      <c r="G259" s="245">
        <f>ROUND(E259*F259,2)</f>
        <v>0</v>
      </c>
      <c r="H259" s="244"/>
      <c r="I259" s="245">
        <f>ROUND(E259*H259,2)</f>
        <v>0</v>
      </c>
      <c r="J259" s="244"/>
      <c r="K259" s="245">
        <f>ROUND(E259*J259,2)</f>
        <v>0</v>
      </c>
      <c r="L259" s="245">
        <v>21</v>
      </c>
      <c r="M259" s="245">
        <f>G259*(1+L259/100)</f>
        <v>0</v>
      </c>
      <c r="N259" s="245">
        <v>2.4000000000000001E-4</v>
      </c>
      <c r="O259" s="245">
        <f>ROUND(E259*N259,2)</f>
        <v>0.01</v>
      </c>
      <c r="P259" s="245">
        <v>0</v>
      </c>
      <c r="Q259" s="245">
        <f>ROUND(E259*P259,2)</f>
        <v>0</v>
      </c>
      <c r="R259" s="245" t="s">
        <v>223</v>
      </c>
      <c r="S259" s="245" t="s">
        <v>110</v>
      </c>
      <c r="T259" s="246" t="s">
        <v>110</v>
      </c>
      <c r="U259" s="221">
        <v>0.124</v>
      </c>
      <c r="V259" s="221">
        <f>ROUND(E259*U259,2)</f>
        <v>4.22</v>
      </c>
      <c r="W259" s="221"/>
      <c r="X259" s="221" t="s">
        <v>128</v>
      </c>
      <c r="Y259" s="212"/>
      <c r="Z259" s="212"/>
      <c r="AA259" s="212"/>
      <c r="AB259" s="212"/>
      <c r="AC259" s="212"/>
      <c r="AD259" s="212"/>
      <c r="AE259" s="212"/>
      <c r="AF259" s="212"/>
      <c r="AG259" s="212" t="s">
        <v>129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">
      <c r="A260" s="240">
        <v>124</v>
      </c>
      <c r="B260" s="241" t="s">
        <v>444</v>
      </c>
      <c r="C260" s="254" t="s">
        <v>445</v>
      </c>
      <c r="D260" s="242" t="s">
        <v>250</v>
      </c>
      <c r="E260" s="243">
        <v>4</v>
      </c>
      <c r="F260" s="244"/>
      <c r="G260" s="245">
        <f>ROUND(E260*F260,2)</f>
        <v>0</v>
      </c>
      <c r="H260" s="244"/>
      <c r="I260" s="245">
        <f>ROUND(E260*H260,2)</f>
        <v>0</v>
      </c>
      <c r="J260" s="244"/>
      <c r="K260" s="245">
        <f>ROUND(E260*J260,2)</f>
        <v>0</v>
      </c>
      <c r="L260" s="245">
        <v>21</v>
      </c>
      <c r="M260" s="245">
        <f>G260*(1+L260/100)</f>
        <v>0</v>
      </c>
      <c r="N260" s="245">
        <v>2.4000000000000001E-4</v>
      </c>
      <c r="O260" s="245">
        <f>ROUND(E260*N260,2)</f>
        <v>0</v>
      </c>
      <c r="P260" s="245">
        <v>0</v>
      </c>
      <c r="Q260" s="245">
        <f>ROUND(E260*P260,2)</f>
        <v>0</v>
      </c>
      <c r="R260" s="245" t="s">
        <v>223</v>
      </c>
      <c r="S260" s="245" t="s">
        <v>110</v>
      </c>
      <c r="T260" s="246" t="s">
        <v>110</v>
      </c>
      <c r="U260" s="221">
        <v>0.124</v>
      </c>
      <c r="V260" s="221">
        <f>ROUND(E260*U260,2)</f>
        <v>0.5</v>
      </c>
      <c r="W260" s="221"/>
      <c r="X260" s="221" t="s">
        <v>128</v>
      </c>
      <c r="Y260" s="212"/>
      <c r="Z260" s="212"/>
      <c r="AA260" s="212"/>
      <c r="AB260" s="212"/>
      <c r="AC260" s="212"/>
      <c r="AD260" s="212"/>
      <c r="AE260" s="212"/>
      <c r="AF260" s="212"/>
      <c r="AG260" s="212" t="s">
        <v>129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ht="22.5" outlineLevel="1" x14ac:dyDescent="0.2">
      <c r="A261" s="240">
        <v>125</v>
      </c>
      <c r="B261" s="241" t="s">
        <v>446</v>
      </c>
      <c r="C261" s="254" t="s">
        <v>447</v>
      </c>
      <c r="D261" s="242" t="s">
        <v>250</v>
      </c>
      <c r="E261" s="243">
        <v>27</v>
      </c>
      <c r="F261" s="244"/>
      <c r="G261" s="245">
        <f>ROUND(E261*F261,2)</f>
        <v>0</v>
      </c>
      <c r="H261" s="244"/>
      <c r="I261" s="245">
        <f>ROUND(E261*H261,2)</f>
        <v>0</v>
      </c>
      <c r="J261" s="244"/>
      <c r="K261" s="245">
        <f>ROUND(E261*J261,2)</f>
        <v>0</v>
      </c>
      <c r="L261" s="245">
        <v>21</v>
      </c>
      <c r="M261" s="245">
        <f>G261*(1+L261/100)</f>
        <v>0</v>
      </c>
      <c r="N261" s="245">
        <v>2.4000000000000001E-4</v>
      </c>
      <c r="O261" s="245">
        <f>ROUND(E261*N261,2)</f>
        <v>0.01</v>
      </c>
      <c r="P261" s="245">
        <v>0</v>
      </c>
      <c r="Q261" s="245">
        <f>ROUND(E261*P261,2)</f>
        <v>0</v>
      </c>
      <c r="R261" s="245" t="s">
        <v>223</v>
      </c>
      <c r="S261" s="245" t="s">
        <v>110</v>
      </c>
      <c r="T261" s="246" t="s">
        <v>110</v>
      </c>
      <c r="U261" s="221">
        <v>0.124</v>
      </c>
      <c r="V261" s="221">
        <f>ROUND(E261*U261,2)</f>
        <v>3.35</v>
      </c>
      <c r="W261" s="221"/>
      <c r="X261" s="221" t="s">
        <v>128</v>
      </c>
      <c r="Y261" s="212"/>
      <c r="Z261" s="212"/>
      <c r="AA261" s="212"/>
      <c r="AB261" s="212"/>
      <c r="AC261" s="212"/>
      <c r="AD261" s="212"/>
      <c r="AE261" s="212"/>
      <c r="AF261" s="212"/>
      <c r="AG261" s="212" t="s">
        <v>129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31">
        <v>126</v>
      </c>
      <c r="B262" s="232" t="s">
        <v>448</v>
      </c>
      <c r="C262" s="251" t="s">
        <v>449</v>
      </c>
      <c r="D262" s="233" t="s">
        <v>242</v>
      </c>
      <c r="E262" s="234">
        <v>2</v>
      </c>
      <c r="F262" s="235"/>
      <c r="G262" s="236">
        <f>ROUND(E262*F262,2)</f>
        <v>0</v>
      </c>
      <c r="H262" s="235"/>
      <c r="I262" s="236">
        <f>ROUND(E262*H262,2)</f>
        <v>0</v>
      </c>
      <c r="J262" s="235"/>
      <c r="K262" s="236">
        <f>ROUND(E262*J262,2)</f>
        <v>0</v>
      </c>
      <c r="L262" s="236">
        <v>21</v>
      </c>
      <c r="M262" s="236">
        <f>G262*(1+L262/100)</f>
        <v>0</v>
      </c>
      <c r="N262" s="236">
        <v>1.8000000000000001E-4</v>
      </c>
      <c r="O262" s="236">
        <f>ROUND(E262*N262,2)</f>
        <v>0</v>
      </c>
      <c r="P262" s="236">
        <v>0</v>
      </c>
      <c r="Q262" s="236">
        <f>ROUND(E262*P262,2)</f>
        <v>0</v>
      </c>
      <c r="R262" s="236" t="s">
        <v>223</v>
      </c>
      <c r="S262" s="236" t="s">
        <v>110</v>
      </c>
      <c r="T262" s="237" t="s">
        <v>110</v>
      </c>
      <c r="U262" s="221">
        <v>0.47599999999999998</v>
      </c>
      <c r="V262" s="221">
        <f>ROUND(E262*U262,2)</f>
        <v>0.95</v>
      </c>
      <c r="W262" s="221"/>
      <c r="X262" s="221" t="s">
        <v>128</v>
      </c>
      <c r="Y262" s="212"/>
      <c r="Z262" s="212"/>
      <c r="AA262" s="212"/>
      <c r="AB262" s="212"/>
      <c r="AC262" s="212"/>
      <c r="AD262" s="212"/>
      <c r="AE262" s="212"/>
      <c r="AF262" s="212"/>
      <c r="AG262" s="212" t="s">
        <v>129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19"/>
      <c r="B263" s="220"/>
      <c r="C263" s="253" t="s">
        <v>450</v>
      </c>
      <c r="D263" s="222"/>
      <c r="E263" s="223">
        <v>2</v>
      </c>
      <c r="F263" s="221"/>
      <c r="G263" s="221"/>
      <c r="H263" s="221"/>
      <c r="I263" s="221"/>
      <c r="J263" s="221"/>
      <c r="K263" s="221"/>
      <c r="L263" s="221"/>
      <c r="M263" s="221"/>
      <c r="N263" s="221"/>
      <c r="O263" s="221"/>
      <c r="P263" s="221"/>
      <c r="Q263" s="221"/>
      <c r="R263" s="221"/>
      <c r="S263" s="221"/>
      <c r="T263" s="221"/>
      <c r="U263" s="221"/>
      <c r="V263" s="221"/>
      <c r="W263" s="221"/>
      <c r="X263" s="221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116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40">
        <v>127</v>
      </c>
      <c r="B264" s="241" t="s">
        <v>451</v>
      </c>
      <c r="C264" s="254" t="s">
        <v>452</v>
      </c>
      <c r="D264" s="242" t="s">
        <v>242</v>
      </c>
      <c r="E264" s="243">
        <v>8</v>
      </c>
      <c r="F264" s="244"/>
      <c r="G264" s="245">
        <f>ROUND(E264*F264,2)</f>
        <v>0</v>
      </c>
      <c r="H264" s="244"/>
      <c r="I264" s="245">
        <f>ROUND(E264*H264,2)</f>
        <v>0</v>
      </c>
      <c r="J264" s="244"/>
      <c r="K264" s="245">
        <f>ROUND(E264*J264,2)</f>
        <v>0</v>
      </c>
      <c r="L264" s="245">
        <v>21</v>
      </c>
      <c r="M264" s="245">
        <f>G264*(1+L264/100)</f>
        <v>0</v>
      </c>
      <c r="N264" s="245">
        <v>4.0000000000000003E-5</v>
      </c>
      <c r="O264" s="245">
        <f>ROUND(E264*N264,2)</f>
        <v>0</v>
      </c>
      <c r="P264" s="245">
        <v>0</v>
      </c>
      <c r="Q264" s="245">
        <f>ROUND(E264*P264,2)</f>
        <v>0</v>
      </c>
      <c r="R264" s="245" t="s">
        <v>223</v>
      </c>
      <c r="S264" s="245" t="s">
        <v>110</v>
      </c>
      <c r="T264" s="246" t="s">
        <v>110</v>
      </c>
      <c r="U264" s="221">
        <v>0.44500000000000001</v>
      </c>
      <c r="V264" s="221">
        <f>ROUND(E264*U264,2)</f>
        <v>3.56</v>
      </c>
      <c r="W264" s="221"/>
      <c r="X264" s="221" t="s">
        <v>128</v>
      </c>
      <c r="Y264" s="212"/>
      <c r="Z264" s="212"/>
      <c r="AA264" s="212"/>
      <c r="AB264" s="212"/>
      <c r="AC264" s="212"/>
      <c r="AD264" s="212"/>
      <c r="AE264" s="212"/>
      <c r="AF264" s="212"/>
      <c r="AG264" s="212" t="s">
        <v>129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40">
        <v>128</v>
      </c>
      <c r="B265" s="241" t="s">
        <v>453</v>
      </c>
      <c r="C265" s="254" t="s">
        <v>454</v>
      </c>
      <c r="D265" s="242" t="s">
        <v>242</v>
      </c>
      <c r="E265" s="243">
        <v>2</v>
      </c>
      <c r="F265" s="244"/>
      <c r="G265" s="245">
        <f>ROUND(E265*F265,2)</f>
        <v>0</v>
      </c>
      <c r="H265" s="244"/>
      <c r="I265" s="245">
        <f>ROUND(E265*H265,2)</f>
        <v>0</v>
      </c>
      <c r="J265" s="244"/>
      <c r="K265" s="245">
        <f>ROUND(E265*J265,2)</f>
        <v>0</v>
      </c>
      <c r="L265" s="245">
        <v>21</v>
      </c>
      <c r="M265" s="245">
        <f>G265*(1+L265/100)</f>
        <v>0</v>
      </c>
      <c r="N265" s="245">
        <v>1.2999999999999999E-4</v>
      </c>
      <c r="O265" s="245">
        <f>ROUND(E265*N265,2)</f>
        <v>0</v>
      </c>
      <c r="P265" s="245">
        <v>0</v>
      </c>
      <c r="Q265" s="245">
        <f>ROUND(E265*P265,2)</f>
        <v>0</v>
      </c>
      <c r="R265" s="245" t="s">
        <v>223</v>
      </c>
      <c r="S265" s="245" t="s">
        <v>110</v>
      </c>
      <c r="T265" s="246" t="s">
        <v>110</v>
      </c>
      <c r="U265" s="221">
        <v>0.65500000000000003</v>
      </c>
      <c r="V265" s="221">
        <f>ROUND(E265*U265,2)</f>
        <v>1.31</v>
      </c>
      <c r="W265" s="221"/>
      <c r="X265" s="221" t="s">
        <v>128</v>
      </c>
      <c r="Y265" s="212"/>
      <c r="Z265" s="212"/>
      <c r="AA265" s="212"/>
      <c r="AB265" s="212"/>
      <c r="AC265" s="212"/>
      <c r="AD265" s="212"/>
      <c r="AE265" s="212"/>
      <c r="AF265" s="212"/>
      <c r="AG265" s="212" t="s">
        <v>129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40">
        <v>129</v>
      </c>
      <c r="B266" s="241" t="s">
        <v>455</v>
      </c>
      <c r="C266" s="254" t="s">
        <v>456</v>
      </c>
      <c r="D266" s="242" t="s">
        <v>242</v>
      </c>
      <c r="E266" s="243">
        <v>2</v>
      </c>
      <c r="F266" s="244"/>
      <c r="G266" s="245">
        <f>ROUND(E266*F266,2)</f>
        <v>0</v>
      </c>
      <c r="H266" s="244"/>
      <c r="I266" s="245">
        <f>ROUND(E266*H266,2)</f>
        <v>0</v>
      </c>
      <c r="J266" s="244"/>
      <c r="K266" s="245">
        <f>ROUND(E266*J266,2)</f>
        <v>0</v>
      </c>
      <c r="L266" s="245">
        <v>21</v>
      </c>
      <c r="M266" s="245">
        <f>G266*(1+L266/100)</f>
        <v>0</v>
      </c>
      <c r="N266" s="245">
        <v>2.0000000000000002E-5</v>
      </c>
      <c r="O266" s="245">
        <f>ROUND(E266*N266,2)</f>
        <v>0</v>
      </c>
      <c r="P266" s="245">
        <v>0</v>
      </c>
      <c r="Q266" s="245">
        <f>ROUND(E266*P266,2)</f>
        <v>0</v>
      </c>
      <c r="R266" s="245" t="s">
        <v>223</v>
      </c>
      <c r="S266" s="245" t="s">
        <v>110</v>
      </c>
      <c r="T266" s="246" t="s">
        <v>110</v>
      </c>
      <c r="U266" s="221">
        <v>0.16800000000000001</v>
      </c>
      <c r="V266" s="221">
        <f>ROUND(E266*U266,2)</f>
        <v>0.34</v>
      </c>
      <c r="W266" s="221"/>
      <c r="X266" s="221" t="s">
        <v>128</v>
      </c>
      <c r="Y266" s="212"/>
      <c r="Z266" s="212"/>
      <c r="AA266" s="212"/>
      <c r="AB266" s="212"/>
      <c r="AC266" s="212"/>
      <c r="AD266" s="212"/>
      <c r="AE266" s="212"/>
      <c r="AF266" s="212"/>
      <c r="AG266" s="212" t="s">
        <v>129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40">
        <v>130</v>
      </c>
      <c r="B267" s="241" t="s">
        <v>457</v>
      </c>
      <c r="C267" s="254" t="s">
        <v>458</v>
      </c>
      <c r="D267" s="242" t="s">
        <v>242</v>
      </c>
      <c r="E267" s="243">
        <v>5</v>
      </c>
      <c r="F267" s="244"/>
      <c r="G267" s="245">
        <f>ROUND(E267*F267,2)</f>
        <v>0</v>
      </c>
      <c r="H267" s="244"/>
      <c r="I267" s="245">
        <f>ROUND(E267*H267,2)</f>
        <v>0</v>
      </c>
      <c r="J267" s="244"/>
      <c r="K267" s="245">
        <f>ROUND(E267*J267,2)</f>
        <v>0</v>
      </c>
      <c r="L267" s="245">
        <v>21</v>
      </c>
      <c r="M267" s="245">
        <f>G267*(1+L267/100)</f>
        <v>0</v>
      </c>
      <c r="N267" s="245">
        <v>5.0000000000000001E-4</v>
      </c>
      <c r="O267" s="245">
        <f>ROUND(E267*N267,2)</f>
        <v>0</v>
      </c>
      <c r="P267" s="245">
        <v>0</v>
      </c>
      <c r="Q267" s="245">
        <f>ROUND(E267*P267,2)</f>
        <v>0</v>
      </c>
      <c r="R267" s="245" t="s">
        <v>223</v>
      </c>
      <c r="S267" s="245" t="s">
        <v>110</v>
      </c>
      <c r="T267" s="246" t="s">
        <v>110</v>
      </c>
      <c r="U267" s="221">
        <v>0.37</v>
      </c>
      <c r="V267" s="221">
        <f>ROUND(E267*U267,2)</f>
        <v>1.85</v>
      </c>
      <c r="W267" s="221"/>
      <c r="X267" s="221" t="s">
        <v>128</v>
      </c>
      <c r="Y267" s="212"/>
      <c r="Z267" s="212"/>
      <c r="AA267" s="212"/>
      <c r="AB267" s="212"/>
      <c r="AC267" s="212"/>
      <c r="AD267" s="212"/>
      <c r="AE267" s="212"/>
      <c r="AF267" s="212"/>
      <c r="AG267" s="212" t="s">
        <v>129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ht="22.5" outlineLevel="1" x14ac:dyDescent="0.2">
      <c r="A268" s="231">
        <v>131</v>
      </c>
      <c r="B268" s="232" t="s">
        <v>459</v>
      </c>
      <c r="C268" s="251" t="s">
        <v>460</v>
      </c>
      <c r="D268" s="233" t="s">
        <v>242</v>
      </c>
      <c r="E268" s="234">
        <v>2</v>
      </c>
      <c r="F268" s="235"/>
      <c r="G268" s="236">
        <f>ROUND(E268*F268,2)</f>
        <v>0</v>
      </c>
      <c r="H268" s="235"/>
      <c r="I268" s="236">
        <f>ROUND(E268*H268,2)</f>
        <v>0</v>
      </c>
      <c r="J268" s="235"/>
      <c r="K268" s="236">
        <f>ROUND(E268*J268,2)</f>
        <v>0</v>
      </c>
      <c r="L268" s="236">
        <v>21</v>
      </c>
      <c r="M268" s="236">
        <f>G268*(1+L268/100)</f>
        <v>0</v>
      </c>
      <c r="N268" s="236">
        <v>1.2999999999999999E-3</v>
      </c>
      <c r="O268" s="236">
        <f>ROUND(E268*N268,2)</f>
        <v>0</v>
      </c>
      <c r="P268" s="236">
        <v>0</v>
      </c>
      <c r="Q268" s="236">
        <f>ROUND(E268*P268,2)</f>
        <v>0</v>
      </c>
      <c r="R268" s="236" t="s">
        <v>344</v>
      </c>
      <c r="S268" s="236" t="s">
        <v>110</v>
      </c>
      <c r="T268" s="237" t="s">
        <v>110</v>
      </c>
      <c r="U268" s="221">
        <v>0</v>
      </c>
      <c r="V268" s="221">
        <f>ROUND(E268*U268,2)</f>
        <v>0</v>
      </c>
      <c r="W268" s="221"/>
      <c r="X268" s="221" t="s">
        <v>345</v>
      </c>
      <c r="Y268" s="212"/>
      <c r="Z268" s="212"/>
      <c r="AA268" s="212"/>
      <c r="AB268" s="212"/>
      <c r="AC268" s="212"/>
      <c r="AD268" s="212"/>
      <c r="AE268" s="212"/>
      <c r="AF268" s="212"/>
      <c r="AG268" s="212" t="s">
        <v>346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19"/>
      <c r="B269" s="220"/>
      <c r="C269" s="253" t="s">
        <v>450</v>
      </c>
      <c r="D269" s="222"/>
      <c r="E269" s="223">
        <v>2</v>
      </c>
      <c r="F269" s="221"/>
      <c r="G269" s="221"/>
      <c r="H269" s="221"/>
      <c r="I269" s="221"/>
      <c r="J269" s="221"/>
      <c r="K269" s="221"/>
      <c r="L269" s="221"/>
      <c r="M269" s="221"/>
      <c r="N269" s="221"/>
      <c r="O269" s="221"/>
      <c r="P269" s="221"/>
      <c r="Q269" s="221"/>
      <c r="R269" s="221"/>
      <c r="S269" s="221"/>
      <c r="T269" s="221"/>
      <c r="U269" s="221"/>
      <c r="V269" s="221"/>
      <c r="W269" s="221"/>
      <c r="X269" s="221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116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40">
        <v>132</v>
      </c>
      <c r="B270" s="241" t="s">
        <v>461</v>
      </c>
      <c r="C270" s="254" t="s">
        <v>462</v>
      </c>
      <c r="D270" s="242" t="s">
        <v>242</v>
      </c>
      <c r="E270" s="243">
        <v>2</v>
      </c>
      <c r="F270" s="244"/>
      <c r="G270" s="245">
        <f>ROUND(E270*F270,2)</f>
        <v>0</v>
      </c>
      <c r="H270" s="244"/>
      <c r="I270" s="245">
        <f>ROUND(E270*H270,2)</f>
        <v>0</v>
      </c>
      <c r="J270" s="244"/>
      <c r="K270" s="245">
        <f>ROUND(E270*J270,2)</f>
        <v>0</v>
      </c>
      <c r="L270" s="245">
        <v>21</v>
      </c>
      <c r="M270" s="245">
        <f>G270*(1+L270/100)</f>
        <v>0</v>
      </c>
      <c r="N270" s="245">
        <v>1E-3</v>
      </c>
      <c r="O270" s="245">
        <f>ROUND(E270*N270,2)</f>
        <v>0</v>
      </c>
      <c r="P270" s="245">
        <v>0</v>
      </c>
      <c r="Q270" s="245">
        <f>ROUND(E270*P270,2)</f>
        <v>0</v>
      </c>
      <c r="R270" s="245" t="s">
        <v>344</v>
      </c>
      <c r="S270" s="245" t="s">
        <v>110</v>
      </c>
      <c r="T270" s="246" t="s">
        <v>110</v>
      </c>
      <c r="U270" s="221">
        <v>0</v>
      </c>
      <c r="V270" s="221">
        <f>ROUND(E270*U270,2)</f>
        <v>0</v>
      </c>
      <c r="W270" s="221"/>
      <c r="X270" s="221" t="s">
        <v>345</v>
      </c>
      <c r="Y270" s="212"/>
      <c r="Z270" s="212"/>
      <c r="AA270" s="212"/>
      <c r="AB270" s="212"/>
      <c r="AC270" s="212"/>
      <c r="AD270" s="212"/>
      <c r="AE270" s="212"/>
      <c r="AF270" s="212"/>
      <c r="AG270" s="212" t="s">
        <v>346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ht="22.5" outlineLevel="1" x14ac:dyDescent="0.2">
      <c r="A271" s="240">
        <v>133</v>
      </c>
      <c r="B271" s="241" t="s">
        <v>463</v>
      </c>
      <c r="C271" s="254" t="s">
        <v>464</v>
      </c>
      <c r="D271" s="242" t="s">
        <v>242</v>
      </c>
      <c r="E271" s="243">
        <v>8</v>
      </c>
      <c r="F271" s="244"/>
      <c r="G271" s="245">
        <f>ROUND(E271*F271,2)</f>
        <v>0</v>
      </c>
      <c r="H271" s="244"/>
      <c r="I271" s="245">
        <f>ROUND(E271*H271,2)</f>
        <v>0</v>
      </c>
      <c r="J271" s="244"/>
      <c r="K271" s="245">
        <f>ROUND(E271*J271,2)</f>
        <v>0</v>
      </c>
      <c r="L271" s="245">
        <v>21</v>
      </c>
      <c r="M271" s="245">
        <f>G271*(1+L271/100)</f>
        <v>0</v>
      </c>
      <c r="N271" s="245">
        <v>1E-3</v>
      </c>
      <c r="O271" s="245">
        <f>ROUND(E271*N271,2)</f>
        <v>0.01</v>
      </c>
      <c r="P271" s="245">
        <v>0</v>
      </c>
      <c r="Q271" s="245">
        <f>ROUND(E271*P271,2)</f>
        <v>0</v>
      </c>
      <c r="R271" s="245" t="s">
        <v>344</v>
      </c>
      <c r="S271" s="245" t="s">
        <v>110</v>
      </c>
      <c r="T271" s="246" t="s">
        <v>110</v>
      </c>
      <c r="U271" s="221">
        <v>0</v>
      </c>
      <c r="V271" s="221">
        <f>ROUND(E271*U271,2)</f>
        <v>0</v>
      </c>
      <c r="W271" s="221"/>
      <c r="X271" s="221" t="s">
        <v>345</v>
      </c>
      <c r="Y271" s="212"/>
      <c r="Z271" s="212"/>
      <c r="AA271" s="212"/>
      <c r="AB271" s="212"/>
      <c r="AC271" s="212"/>
      <c r="AD271" s="212"/>
      <c r="AE271" s="212"/>
      <c r="AF271" s="212"/>
      <c r="AG271" s="212" t="s">
        <v>346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">
      <c r="A272" s="240">
        <v>134</v>
      </c>
      <c r="B272" s="241" t="s">
        <v>465</v>
      </c>
      <c r="C272" s="254" t="s">
        <v>466</v>
      </c>
      <c r="D272" s="242" t="s">
        <v>242</v>
      </c>
      <c r="E272" s="243">
        <v>2</v>
      </c>
      <c r="F272" s="244"/>
      <c r="G272" s="245">
        <f>ROUND(E272*F272,2)</f>
        <v>0</v>
      </c>
      <c r="H272" s="244"/>
      <c r="I272" s="245">
        <f>ROUND(E272*H272,2)</f>
        <v>0</v>
      </c>
      <c r="J272" s="244"/>
      <c r="K272" s="245">
        <f>ROUND(E272*J272,2)</f>
        <v>0</v>
      </c>
      <c r="L272" s="245">
        <v>21</v>
      </c>
      <c r="M272" s="245">
        <f>G272*(1+L272/100)</f>
        <v>0</v>
      </c>
      <c r="N272" s="245">
        <v>0</v>
      </c>
      <c r="O272" s="245">
        <f>ROUND(E272*N272,2)</f>
        <v>0</v>
      </c>
      <c r="P272" s="245">
        <v>0</v>
      </c>
      <c r="Q272" s="245">
        <f>ROUND(E272*P272,2)</f>
        <v>0</v>
      </c>
      <c r="R272" s="245" t="s">
        <v>344</v>
      </c>
      <c r="S272" s="245" t="s">
        <v>110</v>
      </c>
      <c r="T272" s="246" t="s">
        <v>110</v>
      </c>
      <c r="U272" s="221">
        <v>0</v>
      </c>
      <c r="V272" s="221">
        <f>ROUND(E272*U272,2)</f>
        <v>0</v>
      </c>
      <c r="W272" s="221"/>
      <c r="X272" s="221" t="s">
        <v>345</v>
      </c>
      <c r="Y272" s="212"/>
      <c r="Z272" s="212"/>
      <c r="AA272" s="212"/>
      <c r="AB272" s="212"/>
      <c r="AC272" s="212"/>
      <c r="AD272" s="212"/>
      <c r="AE272" s="212"/>
      <c r="AF272" s="212"/>
      <c r="AG272" s="212" t="s">
        <v>346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ht="22.5" outlineLevel="1" x14ac:dyDescent="0.2">
      <c r="A273" s="240">
        <v>135</v>
      </c>
      <c r="B273" s="241" t="s">
        <v>467</v>
      </c>
      <c r="C273" s="254" t="s">
        <v>468</v>
      </c>
      <c r="D273" s="242" t="s">
        <v>242</v>
      </c>
      <c r="E273" s="243">
        <v>2</v>
      </c>
      <c r="F273" s="244"/>
      <c r="G273" s="245">
        <f>ROUND(E273*F273,2)</f>
        <v>0</v>
      </c>
      <c r="H273" s="244"/>
      <c r="I273" s="245">
        <f>ROUND(E273*H273,2)</f>
        <v>0</v>
      </c>
      <c r="J273" s="244"/>
      <c r="K273" s="245">
        <f>ROUND(E273*J273,2)</f>
        <v>0</v>
      </c>
      <c r="L273" s="245">
        <v>21</v>
      </c>
      <c r="M273" s="245">
        <f>G273*(1+L273/100)</f>
        <v>0</v>
      </c>
      <c r="N273" s="245">
        <v>2.8E-3</v>
      </c>
      <c r="O273" s="245">
        <f>ROUND(E273*N273,2)</f>
        <v>0.01</v>
      </c>
      <c r="P273" s="245">
        <v>0</v>
      </c>
      <c r="Q273" s="245">
        <f>ROUND(E273*P273,2)</f>
        <v>0</v>
      </c>
      <c r="R273" s="245" t="s">
        <v>344</v>
      </c>
      <c r="S273" s="245" t="s">
        <v>110</v>
      </c>
      <c r="T273" s="246" t="s">
        <v>110</v>
      </c>
      <c r="U273" s="221">
        <v>0</v>
      </c>
      <c r="V273" s="221">
        <f>ROUND(E273*U273,2)</f>
        <v>0</v>
      </c>
      <c r="W273" s="221"/>
      <c r="X273" s="221" t="s">
        <v>345</v>
      </c>
      <c r="Y273" s="212"/>
      <c r="Z273" s="212"/>
      <c r="AA273" s="212"/>
      <c r="AB273" s="212"/>
      <c r="AC273" s="212"/>
      <c r="AD273" s="212"/>
      <c r="AE273" s="212"/>
      <c r="AF273" s="212"/>
      <c r="AG273" s="212" t="s">
        <v>346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40">
        <v>136</v>
      </c>
      <c r="B274" s="241" t="s">
        <v>469</v>
      </c>
      <c r="C274" s="254" t="s">
        <v>470</v>
      </c>
      <c r="D274" s="242" t="s">
        <v>242</v>
      </c>
      <c r="E274" s="243">
        <v>3</v>
      </c>
      <c r="F274" s="244"/>
      <c r="G274" s="245">
        <f>ROUND(E274*F274,2)</f>
        <v>0</v>
      </c>
      <c r="H274" s="244"/>
      <c r="I274" s="245">
        <f>ROUND(E274*H274,2)</f>
        <v>0</v>
      </c>
      <c r="J274" s="244"/>
      <c r="K274" s="245">
        <f>ROUND(E274*J274,2)</f>
        <v>0</v>
      </c>
      <c r="L274" s="245">
        <v>21</v>
      </c>
      <c r="M274" s="245">
        <f>G274*(1+L274/100)</f>
        <v>0</v>
      </c>
      <c r="N274" s="245">
        <v>2.5000000000000001E-3</v>
      </c>
      <c r="O274" s="245">
        <f>ROUND(E274*N274,2)</f>
        <v>0.01</v>
      </c>
      <c r="P274" s="245">
        <v>0</v>
      </c>
      <c r="Q274" s="245">
        <f>ROUND(E274*P274,2)</f>
        <v>0</v>
      </c>
      <c r="R274" s="245" t="s">
        <v>344</v>
      </c>
      <c r="S274" s="245" t="s">
        <v>110</v>
      </c>
      <c r="T274" s="246" t="s">
        <v>110</v>
      </c>
      <c r="U274" s="221">
        <v>0</v>
      </c>
      <c r="V274" s="221">
        <f>ROUND(E274*U274,2)</f>
        <v>0</v>
      </c>
      <c r="W274" s="221"/>
      <c r="X274" s="221" t="s">
        <v>345</v>
      </c>
      <c r="Y274" s="212"/>
      <c r="Z274" s="212"/>
      <c r="AA274" s="212"/>
      <c r="AB274" s="212"/>
      <c r="AC274" s="212"/>
      <c r="AD274" s="212"/>
      <c r="AE274" s="212"/>
      <c r="AF274" s="212"/>
      <c r="AG274" s="212" t="s">
        <v>346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ht="22.5" outlineLevel="1" x14ac:dyDescent="0.2">
      <c r="A275" s="240">
        <v>137</v>
      </c>
      <c r="B275" s="241" t="s">
        <v>471</v>
      </c>
      <c r="C275" s="254" t="s">
        <v>472</v>
      </c>
      <c r="D275" s="242" t="s">
        <v>242</v>
      </c>
      <c r="E275" s="243">
        <v>8</v>
      </c>
      <c r="F275" s="244"/>
      <c r="G275" s="245">
        <f>ROUND(E275*F275,2)</f>
        <v>0</v>
      </c>
      <c r="H275" s="244"/>
      <c r="I275" s="245">
        <f>ROUND(E275*H275,2)</f>
        <v>0</v>
      </c>
      <c r="J275" s="244"/>
      <c r="K275" s="245">
        <f>ROUND(E275*J275,2)</f>
        <v>0</v>
      </c>
      <c r="L275" s="245">
        <v>21</v>
      </c>
      <c r="M275" s="245">
        <f>G275*(1+L275/100)</f>
        <v>0</v>
      </c>
      <c r="N275" s="245">
        <v>1.55E-2</v>
      </c>
      <c r="O275" s="245">
        <f>ROUND(E275*N275,2)</f>
        <v>0.12</v>
      </c>
      <c r="P275" s="245">
        <v>0</v>
      </c>
      <c r="Q275" s="245">
        <f>ROUND(E275*P275,2)</f>
        <v>0</v>
      </c>
      <c r="R275" s="245" t="s">
        <v>344</v>
      </c>
      <c r="S275" s="245" t="s">
        <v>110</v>
      </c>
      <c r="T275" s="246" t="s">
        <v>110</v>
      </c>
      <c r="U275" s="221">
        <v>0</v>
      </c>
      <c r="V275" s="221">
        <f>ROUND(E275*U275,2)</f>
        <v>0</v>
      </c>
      <c r="W275" s="221"/>
      <c r="X275" s="221" t="s">
        <v>345</v>
      </c>
      <c r="Y275" s="212"/>
      <c r="Z275" s="212"/>
      <c r="AA275" s="212"/>
      <c r="AB275" s="212"/>
      <c r="AC275" s="212"/>
      <c r="AD275" s="212"/>
      <c r="AE275" s="212"/>
      <c r="AF275" s="212"/>
      <c r="AG275" s="212" t="s">
        <v>346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ht="33.75" outlineLevel="1" x14ac:dyDescent="0.2">
      <c r="A276" s="240">
        <v>138</v>
      </c>
      <c r="B276" s="241" t="s">
        <v>473</v>
      </c>
      <c r="C276" s="254" t="s">
        <v>474</v>
      </c>
      <c r="D276" s="242" t="s">
        <v>242</v>
      </c>
      <c r="E276" s="243">
        <v>2</v>
      </c>
      <c r="F276" s="244"/>
      <c r="G276" s="245">
        <f>ROUND(E276*F276,2)</f>
        <v>0</v>
      </c>
      <c r="H276" s="244"/>
      <c r="I276" s="245">
        <f>ROUND(E276*H276,2)</f>
        <v>0</v>
      </c>
      <c r="J276" s="244"/>
      <c r="K276" s="245">
        <f>ROUND(E276*J276,2)</f>
        <v>0</v>
      </c>
      <c r="L276" s="245">
        <v>21</v>
      </c>
      <c r="M276" s="245">
        <f>G276*(1+L276/100)</f>
        <v>0</v>
      </c>
      <c r="N276" s="245">
        <v>2.5000000000000001E-2</v>
      </c>
      <c r="O276" s="245">
        <f>ROUND(E276*N276,2)</f>
        <v>0.05</v>
      </c>
      <c r="P276" s="245">
        <v>0</v>
      </c>
      <c r="Q276" s="245">
        <f>ROUND(E276*P276,2)</f>
        <v>0</v>
      </c>
      <c r="R276" s="245" t="s">
        <v>344</v>
      </c>
      <c r="S276" s="245" t="s">
        <v>110</v>
      </c>
      <c r="T276" s="246" t="s">
        <v>110</v>
      </c>
      <c r="U276" s="221">
        <v>0</v>
      </c>
      <c r="V276" s="221">
        <f>ROUND(E276*U276,2)</f>
        <v>0</v>
      </c>
      <c r="W276" s="221"/>
      <c r="X276" s="221" t="s">
        <v>345</v>
      </c>
      <c r="Y276" s="212"/>
      <c r="Z276" s="212"/>
      <c r="AA276" s="212"/>
      <c r="AB276" s="212"/>
      <c r="AC276" s="212"/>
      <c r="AD276" s="212"/>
      <c r="AE276" s="212"/>
      <c r="AF276" s="212"/>
      <c r="AG276" s="212" t="s">
        <v>346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ht="22.5" outlineLevel="1" x14ac:dyDescent="0.2">
      <c r="A277" s="240">
        <v>139</v>
      </c>
      <c r="B277" s="241" t="s">
        <v>475</v>
      </c>
      <c r="C277" s="254" t="s">
        <v>476</v>
      </c>
      <c r="D277" s="242" t="s">
        <v>242</v>
      </c>
      <c r="E277" s="243">
        <v>1</v>
      </c>
      <c r="F277" s="244"/>
      <c r="G277" s="245">
        <f>ROUND(E277*F277,2)</f>
        <v>0</v>
      </c>
      <c r="H277" s="244"/>
      <c r="I277" s="245">
        <f>ROUND(E277*H277,2)</f>
        <v>0</v>
      </c>
      <c r="J277" s="244"/>
      <c r="K277" s="245">
        <f>ROUND(E277*J277,2)</f>
        <v>0</v>
      </c>
      <c r="L277" s="245">
        <v>21</v>
      </c>
      <c r="M277" s="245">
        <f>G277*(1+L277/100)</f>
        <v>0</v>
      </c>
      <c r="N277" s="245">
        <v>1.55E-2</v>
      </c>
      <c r="O277" s="245">
        <f>ROUND(E277*N277,2)</f>
        <v>0.02</v>
      </c>
      <c r="P277" s="245">
        <v>0</v>
      </c>
      <c r="Q277" s="245">
        <f>ROUND(E277*P277,2)</f>
        <v>0</v>
      </c>
      <c r="R277" s="245" t="s">
        <v>344</v>
      </c>
      <c r="S277" s="245" t="s">
        <v>110</v>
      </c>
      <c r="T277" s="246" t="s">
        <v>110</v>
      </c>
      <c r="U277" s="221">
        <v>0</v>
      </c>
      <c r="V277" s="221">
        <f>ROUND(E277*U277,2)</f>
        <v>0</v>
      </c>
      <c r="W277" s="221"/>
      <c r="X277" s="221" t="s">
        <v>345</v>
      </c>
      <c r="Y277" s="212"/>
      <c r="Z277" s="212"/>
      <c r="AA277" s="212"/>
      <c r="AB277" s="212"/>
      <c r="AC277" s="212"/>
      <c r="AD277" s="212"/>
      <c r="AE277" s="212"/>
      <c r="AF277" s="212"/>
      <c r="AG277" s="212" t="s">
        <v>346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ht="22.5" outlineLevel="1" x14ac:dyDescent="0.2">
      <c r="A278" s="240">
        <v>140</v>
      </c>
      <c r="B278" s="241" t="s">
        <v>477</v>
      </c>
      <c r="C278" s="254" t="s">
        <v>478</v>
      </c>
      <c r="D278" s="242" t="s">
        <v>242</v>
      </c>
      <c r="E278" s="243">
        <v>2</v>
      </c>
      <c r="F278" s="244"/>
      <c r="G278" s="245">
        <f>ROUND(E278*F278,2)</f>
        <v>0</v>
      </c>
      <c r="H278" s="244"/>
      <c r="I278" s="245">
        <f>ROUND(E278*H278,2)</f>
        <v>0</v>
      </c>
      <c r="J278" s="244"/>
      <c r="K278" s="245">
        <f>ROUND(E278*J278,2)</f>
        <v>0</v>
      </c>
      <c r="L278" s="245">
        <v>21</v>
      </c>
      <c r="M278" s="245">
        <f>G278*(1+L278/100)</f>
        <v>0</v>
      </c>
      <c r="N278" s="245">
        <v>1.4E-2</v>
      </c>
      <c r="O278" s="245">
        <f>ROUND(E278*N278,2)</f>
        <v>0.03</v>
      </c>
      <c r="P278" s="245">
        <v>0</v>
      </c>
      <c r="Q278" s="245">
        <f>ROUND(E278*P278,2)</f>
        <v>0</v>
      </c>
      <c r="R278" s="245" t="s">
        <v>344</v>
      </c>
      <c r="S278" s="245" t="s">
        <v>110</v>
      </c>
      <c r="T278" s="246" t="s">
        <v>110</v>
      </c>
      <c r="U278" s="221">
        <v>0</v>
      </c>
      <c r="V278" s="221">
        <f>ROUND(E278*U278,2)</f>
        <v>0</v>
      </c>
      <c r="W278" s="221"/>
      <c r="X278" s="221" t="s">
        <v>345</v>
      </c>
      <c r="Y278" s="212"/>
      <c r="Z278" s="212"/>
      <c r="AA278" s="212"/>
      <c r="AB278" s="212"/>
      <c r="AC278" s="212"/>
      <c r="AD278" s="212"/>
      <c r="AE278" s="212"/>
      <c r="AF278" s="212"/>
      <c r="AG278" s="212" t="s">
        <v>346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31">
        <v>141</v>
      </c>
      <c r="B279" s="232" t="s">
        <v>479</v>
      </c>
      <c r="C279" s="251" t="s">
        <v>480</v>
      </c>
      <c r="D279" s="233" t="s">
        <v>137</v>
      </c>
      <c r="E279" s="234">
        <v>0.28931000000000001</v>
      </c>
      <c r="F279" s="235"/>
      <c r="G279" s="236">
        <f>ROUND(E279*F279,2)</f>
        <v>0</v>
      </c>
      <c r="H279" s="235"/>
      <c r="I279" s="236">
        <f>ROUND(E279*H279,2)</f>
        <v>0</v>
      </c>
      <c r="J279" s="235"/>
      <c r="K279" s="236">
        <f>ROUND(E279*J279,2)</f>
        <v>0</v>
      </c>
      <c r="L279" s="236">
        <v>21</v>
      </c>
      <c r="M279" s="236">
        <f>G279*(1+L279/100)</f>
        <v>0</v>
      </c>
      <c r="N279" s="236">
        <v>0</v>
      </c>
      <c r="O279" s="236">
        <f>ROUND(E279*N279,2)</f>
        <v>0</v>
      </c>
      <c r="P279" s="236">
        <v>0</v>
      </c>
      <c r="Q279" s="236">
        <f>ROUND(E279*P279,2)</f>
        <v>0</v>
      </c>
      <c r="R279" s="236" t="s">
        <v>223</v>
      </c>
      <c r="S279" s="236" t="s">
        <v>110</v>
      </c>
      <c r="T279" s="237" t="s">
        <v>110</v>
      </c>
      <c r="U279" s="221">
        <v>1.5169999999999999</v>
      </c>
      <c r="V279" s="221">
        <f>ROUND(E279*U279,2)</f>
        <v>0.44</v>
      </c>
      <c r="W279" s="221"/>
      <c r="X279" s="221" t="s">
        <v>144</v>
      </c>
      <c r="Y279" s="212"/>
      <c r="Z279" s="212"/>
      <c r="AA279" s="212"/>
      <c r="AB279" s="212"/>
      <c r="AC279" s="212"/>
      <c r="AD279" s="212"/>
      <c r="AE279" s="212"/>
      <c r="AF279" s="212"/>
      <c r="AG279" s="212" t="s">
        <v>145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19"/>
      <c r="B280" s="220"/>
      <c r="C280" s="252" t="s">
        <v>427</v>
      </c>
      <c r="D280" s="239"/>
      <c r="E280" s="239"/>
      <c r="F280" s="239"/>
      <c r="G280" s="239"/>
      <c r="H280" s="221"/>
      <c r="I280" s="221"/>
      <c r="J280" s="221"/>
      <c r="K280" s="221"/>
      <c r="L280" s="221"/>
      <c r="M280" s="221"/>
      <c r="N280" s="221"/>
      <c r="O280" s="221"/>
      <c r="P280" s="221"/>
      <c r="Q280" s="221"/>
      <c r="R280" s="221"/>
      <c r="S280" s="221"/>
      <c r="T280" s="221"/>
      <c r="U280" s="221"/>
      <c r="V280" s="221"/>
      <c r="W280" s="221"/>
      <c r="X280" s="221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114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x14ac:dyDescent="0.2">
      <c r="A281" s="225" t="s">
        <v>104</v>
      </c>
      <c r="B281" s="226" t="s">
        <v>72</v>
      </c>
      <c r="C281" s="250" t="s">
        <v>73</v>
      </c>
      <c r="D281" s="227"/>
      <c r="E281" s="228"/>
      <c r="F281" s="229"/>
      <c r="G281" s="229">
        <f>SUMIF(AG282:AG286,"&lt;&gt;NOR",G282:G286)</f>
        <v>0</v>
      </c>
      <c r="H281" s="229"/>
      <c r="I281" s="229">
        <f>SUM(I282:I286)</f>
        <v>0</v>
      </c>
      <c r="J281" s="229"/>
      <c r="K281" s="229">
        <f>SUM(K282:K286)</f>
        <v>0</v>
      </c>
      <c r="L281" s="229"/>
      <c r="M281" s="229">
        <f>SUM(M282:M286)</f>
        <v>0</v>
      </c>
      <c r="N281" s="229"/>
      <c r="O281" s="229">
        <f>SUM(O282:O286)</f>
        <v>0.01</v>
      </c>
      <c r="P281" s="229"/>
      <c r="Q281" s="229">
        <f>SUM(Q282:Q286)</f>
        <v>0</v>
      </c>
      <c r="R281" s="229"/>
      <c r="S281" s="229"/>
      <c r="T281" s="230"/>
      <c r="U281" s="224"/>
      <c r="V281" s="224">
        <f>SUM(V282:V286)</f>
        <v>1.92</v>
      </c>
      <c r="W281" s="224"/>
      <c r="X281" s="224"/>
      <c r="AG281" t="s">
        <v>105</v>
      </c>
    </row>
    <row r="282" spans="1:60" ht="45" outlineLevel="1" x14ac:dyDescent="0.2">
      <c r="A282" s="231">
        <v>142</v>
      </c>
      <c r="B282" s="232" t="s">
        <v>481</v>
      </c>
      <c r="C282" s="251" t="s">
        <v>482</v>
      </c>
      <c r="D282" s="233" t="s">
        <v>250</v>
      </c>
      <c r="E282" s="234">
        <v>1</v>
      </c>
      <c r="F282" s="235"/>
      <c r="G282" s="236">
        <f>ROUND(E282*F282,2)</f>
        <v>0</v>
      </c>
      <c r="H282" s="235"/>
      <c r="I282" s="236">
        <f>ROUND(E282*H282,2)</f>
        <v>0</v>
      </c>
      <c r="J282" s="235"/>
      <c r="K282" s="236">
        <f>ROUND(E282*J282,2)</f>
        <v>0</v>
      </c>
      <c r="L282" s="236">
        <v>21</v>
      </c>
      <c r="M282" s="236">
        <f>G282*(1+L282/100)</f>
        <v>0</v>
      </c>
      <c r="N282" s="236">
        <v>1.2970000000000001E-2</v>
      </c>
      <c r="O282" s="236">
        <f>ROUND(E282*N282,2)</f>
        <v>0.01</v>
      </c>
      <c r="P282" s="236">
        <v>0</v>
      </c>
      <c r="Q282" s="236">
        <f>ROUND(E282*P282,2)</f>
        <v>0</v>
      </c>
      <c r="R282" s="236" t="s">
        <v>223</v>
      </c>
      <c r="S282" s="236" t="s">
        <v>110</v>
      </c>
      <c r="T282" s="237" t="s">
        <v>110</v>
      </c>
      <c r="U282" s="221">
        <v>1.9</v>
      </c>
      <c r="V282" s="221">
        <f>ROUND(E282*U282,2)</f>
        <v>1.9</v>
      </c>
      <c r="W282" s="221"/>
      <c r="X282" s="221" t="s">
        <v>128</v>
      </c>
      <c r="Y282" s="212"/>
      <c r="Z282" s="212"/>
      <c r="AA282" s="212"/>
      <c r="AB282" s="212"/>
      <c r="AC282" s="212"/>
      <c r="AD282" s="212"/>
      <c r="AE282" s="212"/>
      <c r="AF282" s="212"/>
      <c r="AG282" s="212" t="s">
        <v>129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19"/>
      <c r="B283" s="220"/>
      <c r="C283" s="255" t="s">
        <v>483</v>
      </c>
      <c r="D283" s="247"/>
      <c r="E283" s="247"/>
      <c r="F283" s="247"/>
      <c r="G283" s="247"/>
      <c r="H283" s="221"/>
      <c r="I283" s="221"/>
      <c r="J283" s="221"/>
      <c r="K283" s="221"/>
      <c r="L283" s="221"/>
      <c r="M283" s="221"/>
      <c r="N283" s="221"/>
      <c r="O283" s="221"/>
      <c r="P283" s="221"/>
      <c r="Q283" s="221"/>
      <c r="R283" s="221"/>
      <c r="S283" s="221"/>
      <c r="T283" s="221"/>
      <c r="U283" s="221"/>
      <c r="V283" s="221"/>
      <c r="W283" s="221"/>
      <c r="X283" s="221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195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ht="22.5" outlineLevel="1" x14ac:dyDescent="0.2">
      <c r="A284" s="240">
        <v>143</v>
      </c>
      <c r="B284" s="241" t="s">
        <v>484</v>
      </c>
      <c r="C284" s="254" t="s">
        <v>485</v>
      </c>
      <c r="D284" s="242" t="s">
        <v>242</v>
      </c>
      <c r="E284" s="243">
        <v>1</v>
      </c>
      <c r="F284" s="244"/>
      <c r="G284" s="245">
        <f>ROUND(E284*F284,2)</f>
        <v>0</v>
      </c>
      <c r="H284" s="244"/>
      <c r="I284" s="245">
        <f>ROUND(E284*H284,2)</f>
        <v>0</v>
      </c>
      <c r="J284" s="244"/>
      <c r="K284" s="245">
        <f>ROUND(E284*J284,2)</f>
        <v>0</v>
      </c>
      <c r="L284" s="245">
        <v>21</v>
      </c>
      <c r="M284" s="245">
        <f>G284*(1+L284/100)</f>
        <v>0</v>
      </c>
      <c r="N284" s="245">
        <v>3.8999999999999999E-4</v>
      </c>
      <c r="O284" s="245">
        <f>ROUND(E284*N284,2)</f>
        <v>0</v>
      </c>
      <c r="P284" s="245">
        <v>0</v>
      </c>
      <c r="Q284" s="245">
        <f>ROUND(E284*P284,2)</f>
        <v>0</v>
      </c>
      <c r="R284" s="245" t="s">
        <v>344</v>
      </c>
      <c r="S284" s="245" t="s">
        <v>110</v>
      </c>
      <c r="T284" s="246" t="s">
        <v>110</v>
      </c>
      <c r="U284" s="221">
        <v>0</v>
      </c>
      <c r="V284" s="221">
        <f>ROUND(E284*U284,2)</f>
        <v>0</v>
      </c>
      <c r="W284" s="221"/>
      <c r="X284" s="221" t="s">
        <v>345</v>
      </c>
      <c r="Y284" s="212"/>
      <c r="Z284" s="212"/>
      <c r="AA284" s="212"/>
      <c r="AB284" s="212"/>
      <c r="AC284" s="212"/>
      <c r="AD284" s="212"/>
      <c r="AE284" s="212"/>
      <c r="AF284" s="212"/>
      <c r="AG284" s="212" t="s">
        <v>346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31">
        <v>144</v>
      </c>
      <c r="B285" s="232" t="s">
        <v>486</v>
      </c>
      <c r="C285" s="251" t="s">
        <v>487</v>
      </c>
      <c r="D285" s="233" t="s">
        <v>137</v>
      </c>
      <c r="E285" s="234">
        <v>1.336E-2</v>
      </c>
      <c r="F285" s="235"/>
      <c r="G285" s="236">
        <f>ROUND(E285*F285,2)</f>
        <v>0</v>
      </c>
      <c r="H285" s="235"/>
      <c r="I285" s="236">
        <f>ROUND(E285*H285,2)</f>
        <v>0</v>
      </c>
      <c r="J285" s="235"/>
      <c r="K285" s="236">
        <f>ROUND(E285*J285,2)</f>
        <v>0</v>
      </c>
      <c r="L285" s="236">
        <v>21</v>
      </c>
      <c r="M285" s="236">
        <f>G285*(1+L285/100)</f>
        <v>0</v>
      </c>
      <c r="N285" s="236">
        <v>0</v>
      </c>
      <c r="O285" s="236">
        <f>ROUND(E285*N285,2)</f>
        <v>0</v>
      </c>
      <c r="P285" s="236">
        <v>0</v>
      </c>
      <c r="Q285" s="236">
        <f>ROUND(E285*P285,2)</f>
        <v>0</v>
      </c>
      <c r="R285" s="236" t="s">
        <v>223</v>
      </c>
      <c r="S285" s="236" t="s">
        <v>110</v>
      </c>
      <c r="T285" s="237" t="s">
        <v>110</v>
      </c>
      <c r="U285" s="221">
        <v>1.667</v>
      </c>
      <c r="V285" s="221">
        <f>ROUND(E285*U285,2)</f>
        <v>0.02</v>
      </c>
      <c r="W285" s="221"/>
      <c r="X285" s="221" t="s">
        <v>144</v>
      </c>
      <c r="Y285" s="212"/>
      <c r="Z285" s="212"/>
      <c r="AA285" s="212"/>
      <c r="AB285" s="212"/>
      <c r="AC285" s="212"/>
      <c r="AD285" s="212"/>
      <c r="AE285" s="212"/>
      <c r="AF285" s="212"/>
      <c r="AG285" s="212" t="s">
        <v>145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">
      <c r="A286" s="219"/>
      <c r="B286" s="220"/>
      <c r="C286" s="252" t="s">
        <v>427</v>
      </c>
      <c r="D286" s="239"/>
      <c r="E286" s="239"/>
      <c r="F286" s="239"/>
      <c r="G286" s="239"/>
      <c r="H286" s="221"/>
      <c r="I286" s="221"/>
      <c r="J286" s="221"/>
      <c r="K286" s="221"/>
      <c r="L286" s="221"/>
      <c r="M286" s="221"/>
      <c r="N286" s="221"/>
      <c r="O286" s="221"/>
      <c r="P286" s="221"/>
      <c r="Q286" s="221"/>
      <c r="R286" s="221"/>
      <c r="S286" s="221"/>
      <c r="T286" s="221"/>
      <c r="U286" s="221"/>
      <c r="V286" s="221"/>
      <c r="W286" s="221"/>
      <c r="X286" s="221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114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x14ac:dyDescent="0.2">
      <c r="A287" s="225" t="s">
        <v>104</v>
      </c>
      <c r="B287" s="226" t="s">
        <v>74</v>
      </c>
      <c r="C287" s="250" t="s">
        <v>75</v>
      </c>
      <c r="D287" s="227"/>
      <c r="E287" s="228"/>
      <c r="F287" s="229"/>
      <c r="G287" s="229">
        <f>SUMIF(AG288:AG310,"&lt;&gt;NOR",G288:G310)</f>
        <v>0</v>
      </c>
      <c r="H287" s="229"/>
      <c r="I287" s="229">
        <f>SUM(I288:I310)</f>
        <v>0</v>
      </c>
      <c r="J287" s="229"/>
      <c r="K287" s="229">
        <f>SUM(K288:K310)</f>
        <v>0</v>
      </c>
      <c r="L287" s="229"/>
      <c r="M287" s="229">
        <f>SUM(M288:M310)</f>
        <v>0</v>
      </c>
      <c r="N287" s="229"/>
      <c r="O287" s="229">
        <f>SUM(O288:O310)</f>
        <v>0.04</v>
      </c>
      <c r="P287" s="229"/>
      <c r="Q287" s="229">
        <f>SUM(Q288:Q310)</f>
        <v>0</v>
      </c>
      <c r="R287" s="229"/>
      <c r="S287" s="229"/>
      <c r="T287" s="230"/>
      <c r="U287" s="224"/>
      <c r="V287" s="224">
        <f>SUM(V288:V310)</f>
        <v>19.39</v>
      </c>
      <c r="W287" s="224"/>
      <c r="X287" s="224"/>
      <c r="AG287" t="s">
        <v>105</v>
      </c>
    </row>
    <row r="288" spans="1:60" outlineLevel="1" x14ac:dyDescent="0.2">
      <c r="A288" s="231">
        <v>145</v>
      </c>
      <c r="B288" s="232" t="s">
        <v>488</v>
      </c>
      <c r="C288" s="251" t="s">
        <v>489</v>
      </c>
      <c r="D288" s="233" t="s">
        <v>126</v>
      </c>
      <c r="E288" s="234">
        <v>47</v>
      </c>
      <c r="F288" s="235"/>
      <c r="G288" s="236">
        <f>ROUND(E288*F288,2)</f>
        <v>0</v>
      </c>
      <c r="H288" s="235"/>
      <c r="I288" s="236">
        <f>ROUND(E288*H288,2)</f>
        <v>0</v>
      </c>
      <c r="J288" s="235"/>
      <c r="K288" s="236">
        <f>ROUND(E288*J288,2)</f>
        <v>0</v>
      </c>
      <c r="L288" s="236">
        <v>21</v>
      </c>
      <c r="M288" s="236">
        <f>G288*(1+L288/100)</f>
        <v>0</v>
      </c>
      <c r="N288" s="236">
        <v>0</v>
      </c>
      <c r="O288" s="236">
        <f>ROUND(E288*N288,2)</f>
        <v>0</v>
      </c>
      <c r="P288" s="236">
        <v>0</v>
      </c>
      <c r="Q288" s="236">
        <f>ROUND(E288*P288,2)</f>
        <v>0</v>
      </c>
      <c r="R288" s="236" t="s">
        <v>490</v>
      </c>
      <c r="S288" s="236" t="s">
        <v>110</v>
      </c>
      <c r="T288" s="237" t="s">
        <v>110</v>
      </c>
      <c r="U288" s="221">
        <v>1.15E-2</v>
      </c>
      <c r="V288" s="221">
        <f>ROUND(E288*U288,2)</f>
        <v>0.54</v>
      </c>
      <c r="W288" s="221"/>
      <c r="X288" s="221" t="s">
        <v>128</v>
      </c>
      <c r="Y288" s="212"/>
      <c r="Z288" s="212"/>
      <c r="AA288" s="212"/>
      <c r="AB288" s="212"/>
      <c r="AC288" s="212"/>
      <c r="AD288" s="212"/>
      <c r="AE288" s="212"/>
      <c r="AF288" s="212"/>
      <c r="AG288" s="212" t="s">
        <v>129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19"/>
      <c r="B289" s="220"/>
      <c r="C289" s="252" t="s">
        <v>491</v>
      </c>
      <c r="D289" s="239"/>
      <c r="E289" s="239"/>
      <c r="F289" s="239"/>
      <c r="G289" s="239"/>
      <c r="H289" s="221"/>
      <c r="I289" s="221"/>
      <c r="J289" s="221"/>
      <c r="K289" s="221"/>
      <c r="L289" s="221"/>
      <c r="M289" s="221"/>
      <c r="N289" s="221"/>
      <c r="O289" s="221"/>
      <c r="P289" s="221"/>
      <c r="Q289" s="221"/>
      <c r="R289" s="221"/>
      <c r="S289" s="221"/>
      <c r="T289" s="221"/>
      <c r="U289" s="221"/>
      <c r="V289" s="221"/>
      <c r="W289" s="221"/>
      <c r="X289" s="221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114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">
      <c r="A290" s="231">
        <v>146</v>
      </c>
      <c r="B290" s="232" t="s">
        <v>492</v>
      </c>
      <c r="C290" s="251" t="s">
        <v>493</v>
      </c>
      <c r="D290" s="233" t="s">
        <v>126</v>
      </c>
      <c r="E290" s="234">
        <v>56</v>
      </c>
      <c r="F290" s="235"/>
      <c r="G290" s="236">
        <f>ROUND(E290*F290,2)</f>
        <v>0</v>
      </c>
      <c r="H290" s="235"/>
      <c r="I290" s="236">
        <f>ROUND(E290*H290,2)</f>
        <v>0</v>
      </c>
      <c r="J290" s="235"/>
      <c r="K290" s="236">
        <f>ROUND(E290*J290,2)</f>
        <v>0</v>
      </c>
      <c r="L290" s="236">
        <v>21</v>
      </c>
      <c r="M290" s="236">
        <f>G290*(1+L290/100)</f>
        <v>0</v>
      </c>
      <c r="N290" s="236">
        <v>0</v>
      </c>
      <c r="O290" s="236">
        <f>ROUND(E290*N290,2)</f>
        <v>0</v>
      </c>
      <c r="P290" s="236">
        <v>0</v>
      </c>
      <c r="Q290" s="236">
        <f>ROUND(E290*P290,2)</f>
        <v>0</v>
      </c>
      <c r="R290" s="236" t="s">
        <v>490</v>
      </c>
      <c r="S290" s="236" t="s">
        <v>110</v>
      </c>
      <c r="T290" s="237" t="s">
        <v>110</v>
      </c>
      <c r="U290" s="221">
        <v>1.15E-2</v>
      </c>
      <c r="V290" s="221">
        <f>ROUND(E290*U290,2)</f>
        <v>0.64</v>
      </c>
      <c r="W290" s="221"/>
      <c r="X290" s="221" t="s">
        <v>128</v>
      </c>
      <c r="Y290" s="212"/>
      <c r="Z290" s="212"/>
      <c r="AA290" s="212"/>
      <c r="AB290" s="212"/>
      <c r="AC290" s="212"/>
      <c r="AD290" s="212"/>
      <c r="AE290" s="212"/>
      <c r="AF290" s="212"/>
      <c r="AG290" s="212" t="s">
        <v>129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19"/>
      <c r="B291" s="220"/>
      <c r="C291" s="252" t="s">
        <v>491</v>
      </c>
      <c r="D291" s="239"/>
      <c r="E291" s="239"/>
      <c r="F291" s="239"/>
      <c r="G291" s="239"/>
      <c r="H291" s="221"/>
      <c r="I291" s="221"/>
      <c r="J291" s="221"/>
      <c r="K291" s="221"/>
      <c r="L291" s="221"/>
      <c r="M291" s="221"/>
      <c r="N291" s="221"/>
      <c r="O291" s="221"/>
      <c r="P291" s="221"/>
      <c r="Q291" s="221"/>
      <c r="R291" s="221"/>
      <c r="S291" s="221"/>
      <c r="T291" s="221"/>
      <c r="U291" s="221"/>
      <c r="V291" s="221"/>
      <c r="W291" s="221"/>
      <c r="X291" s="221"/>
      <c r="Y291" s="212"/>
      <c r="Z291" s="212"/>
      <c r="AA291" s="212"/>
      <c r="AB291" s="212"/>
      <c r="AC291" s="212"/>
      <c r="AD291" s="212"/>
      <c r="AE291" s="212"/>
      <c r="AF291" s="212"/>
      <c r="AG291" s="212" t="s">
        <v>114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19"/>
      <c r="B292" s="220"/>
      <c r="C292" s="253" t="s">
        <v>494</v>
      </c>
      <c r="D292" s="222"/>
      <c r="E292" s="223">
        <v>35</v>
      </c>
      <c r="F292" s="221"/>
      <c r="G292" s="221"/>
      <c r="H292" s="221"/>
      <c r="I292" s="221"/>
      <c r="J292" s="221"/>
      <c r="K292" s="221"/>
      <c r="L292" s="221"/>
      <c r="M292" s="221"/>
      <c r="N292" s="221"/>
      <c r="O292" s="221"/>
      <c r="P292" s="221"/>
      <c r="Q292" s="221"/>
      <c r="R292" s="221"/>
      <c r="S292" s="221"/>
      <c r="T292" s="221"/>
      <c r="U292" s="221"/>
      <c r="V292" s="221"/>
      <c r="W292" s="221"/>
      <c r="X292" s="221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116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">
      <c r="A293" s="219"/>
      <c r="B293" s="220"/>
      <c r="C293" s="253" t="s">
        <v>377</v>
      </c>
      <c r="D293" s="222"/>
      <c r="E293" s="223">
        <v>21</v>
      </c>
      <c r="F293" s="221"/>
      <c r="G293" s="221"/>
      <c r="H293" s="221"/>
      <c r="I293" s="221"/>
      <c r="J293" s="221"/>
      <c r="K293" s="221"/>
      <c r="L293" s="221"/>
      <c r="M293" s="221"/>
      <c r="N293" s="221"/>
      <c r="O293" s="221"/>
      <c r="P293" s="221"/>
      <c r="Q293" s="221"/>
      <c r="R293" s="221"/>
      <c r="S293" s="221"/>
      <c r="T293" s="221"/>
      <c r="U293" s="221"/>
      <c r="V293" s="221"/>
      <c r="W293" s="221"/>
      <c r="X293" s="221"/>
      <c r="Y293" s="212"/>
      <c r="Z293" s="212"/>
      <c r="AA293" s="212"/>
      <c r="AB293" s="212"/>
      <c r="AC293" s="212"/>
      <c r="AD293" s="212"/>
      <c r="AE293" s="212"/>
      <c r="AF293" s="212"/>
      <c r="AG293" s="212" t="s">
        <v>116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">
      <c r="A294" s="231">
        <v>147</v>
      </c>
      <c r="B294" s="232" t="s">
        <v>495</v>
      </c>
      <c r="C294" s="251" t="s">
        <v>496</v>
      </c>
      <c r="D294" s="233" t="s">
        <v>126</v>
      </c>
      <c r="E294" s="234">
        <v>36</v>
      </c>
      <c r="F294" s="235"/>
      <c r="G294" s="236">
        <f>ROUND(E294*F294,2)</f>
        <v>0</v>
      </c>
      <c r="H294" s="235"/>
      <c r="I294" s="236">
        <f>ROUND(E294*H294,2)</f>
        <v>0</v>
      </c>
      <c r="J294" s="235"/>
      <c r="K294" s="236">
        <f>ROUND(E294*J294,2)</f>
        <v>0</v>
      </c>
      <c r="L294" s="236">
        <v>21</v>
      </c>
      <c r="M294" s="236">
        <f>G294*(1+L294/100)</f>
        <v>0</v>
      </c>
      <c r="N294" s="236">
        <v>0</v>
      </c>
      <c r="O294" s="236">
        <f>ROUND(E294*N294,2)</f>
        <v>0</v>
      </c>
      <c r="P294" s="236">
        <v>0</v>
      </c>
      <c r="Q294" s="236">
        <f>ROUND(E294*P294,2)</f>
        <v>0</v>
      </c>
      <c r="R294" s="236" t="s">
        <v>490</v>
      </c>
      <c r="S294" s="236" t="s">
        <v>110</v>
      </c>
      <c r="T294" s="237" t="s">
        <v>110</v>
      </c>
      <c r="U294" s="221">
        <v>1.15E-2</v>
      </c>
      <c r="V294" s="221">
        <f>ROUND(E294*U294,2)</f>
        <v>0.41</v>
      </c>
      <c r="W294" s="221"/>
      <c r="X294" s="221" t="s">
        <v>128</v>
      </c>
      <c r="Y294" s="212"/>
      <c r="Z294" s="212"/>
      <c r="AA294" s="212"/>
      <c r="AB294" s="212"/>
      <c r="AC294" s="212"/>
      <c r="AD294" s="212"/>
      <c r="AE294" s="212"/>
      <c r="AF294" s="212"/>
      <c r="AG294" s="212" t="s">
        <v>129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">
      <c r="A295" s="219"/>
      <c r="B295" s="220"/>
      <c r="C295" s="252" t="s">
        <v>491</v>
      </c>
      <c r="D295" s="239"/>
      <c r="E295" s="239"/>
      <c r="F295" s="239"/>
      <c r="G295" s="239"/>
      <c r="H295" s="221"/>
      <c r="I295" s="221"/>
      <c r="J295" s="221"/>
      <c r="K295" s="221"/>
      <c r="L295" s="221"/>
      <c r="M295" s="221"/>
      <c r="N295" s="221"/>
      <c r="O295" s="221"/>
      <c r="P295" s="221"/>
      <c r="Q295" s="221"/>
      <c r="R295" s="221"/>
      <c r="S295" s="221"/>
      <c r="T295" s="221"/>
      <c r="U295" s="221"/>
      <c r="V295" s="221"/>
      <c r="W295" s="221"/>
      <c r="X295" s="221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114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19"/>
      <c r="B296" s="220"/>
      <c r="C296" s="253" t="s">
        <v>497</v>
      </c>
      <c r="D296" s="222"/>
      <c r="E296" s="223">
        <v>20</v>
      </c>
      <c r="F296" s="221"/>
      <c r="G296" s="221"/>
      <c r="H296" s="221"/>
      <c r="I296" s="221"/>
      <c r="J296" s="221"/>
      <c r="K296" s="221"/>
      <c r="L296" s="221"/>
      <c r="M296" s="221"/>
      <c r="N296" s="221"/>
      <c r="O296" s="221"/>
      <c r="P296" s="221"/>
      <c r="Q296" s="221"/>
      <c r="R296" s="221"/>
      <c r="S296" s="221"/>
      <c r="T296" s="221"/>
      <c r="U296" s="221"/>
      <c r="V296" s="221"/>
      <c r="W296" s="221"/>
      <c r="X296" s="221"/>
      <c r="Y296" s="212"/>
      <c r="Z296" s="212"/>
      <c r="AA296" s="212"/>
      <c r="AB296" s="212"/>
      <c r="AC296" s="212"/>
      <c r="AD296" s="212"/>
      <c r="AE296" s="212"/>
      <c r="AF296" s="212"/>
      <c r="AG296" s="212" t="s">
        <v>116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19"/>
      <c r="B297" s="220"/>
      <c r="C297" s="253" t="s">
        <v>381</v>
      </c>
      <c r="D297" s="222"/>
      <c r="E297" s="223">
        <v>16</v>
      </c>
      <c r="F297" s="221"/>
      <c r="G297" s="221"/>
      <c r="H297" s="221"/>
      <c r="I297" s="221"/>
      <c r="J297" s="221"/>
      <c r="K297" s="221"/>
      <c r="L297" s="221"/>
      <c r="M297" s="221"/>
      <c r="N297" s="221"/>
      <c r="O297" s="221"/>
      <c r="P297" s="221"/>
      <c r="Q297" s="221"/>
      <c r="R297" s="221"/>
      <c r="S297" s="221"/>
      <c r="T297" s="221"/>
      <c r="U297" s="221"/>
      <c r="V297" s="221"/>
      <c r="W297" s="221"/>
      <c r="X297" s="221"/>
      <c r="Y297" s="212"/>
      <c r="Z297" s="212"/>
      <c r="AA297" s="212"/>
      <c r="AB297" s="212"/>
      <c r="AC297" s="212"/>
      <c r="AD297" s="212"/>
      <c r="AE297" s="212"/>
      <c r="AF297" s="212"/>
      <c r="AG297" s="212" t="s">
        <v>116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">
      <c r="A298" s="231">
        <v>148</v>
      </c>
      <c r="B298" s="232" t="s">
        <v>498</v>
      </c>
      <c r="C298" s="251" t="s">
        <v>499</v>
      </c>
      <c r="D298" s="233" t="s">
        <v>126</v>
      </c>
      <c r="E298" s="234">
        <v>12</v>
      </c>
      <c r="F298" s="235"/>
      <c r="G298" s="236">
        <f>ROUND(E298*F298,2)</f>
        <v>0</v>
      </c>
      <c r="H298" s="235"/>
      <c r="I298" s="236">
        <f>ROUND(E298*H298,2)</f>
        <v>0</v>
      </c>
      <c r="J298" s="235"/>
      <c r="K298" s="236">
        <f>ROUND(E298*J298,2)</f>
        <v>0</v>
      </c>
      <c r="L298" s="236">
        <v>21</v>
      </c>
      <c r="M298" s="236">
        <f>G298*(1+L298/100)</f>
        <v>0</v>
      </c>
      <c r="N298" s="236">
        <v>0</v>
      </c>
      <c r="O298" s="236">
        <f>ROUND(E298*N298,2)</f>
        <v>0</v>
      </c>
      <c r="P298" s="236">
        <v>0</v>
      </c>
      <c r="Q298" s="236">
        <f>ROUND(E298*P298,2)</f>
        <v>0</v>
      </c>
      <c r="R298" s="236" t="s">
        <v>490</v>
      </c>
      <c r="S298" s="236" t="s">
        <v>110</v>
      </c>
      <c r="T298" s="237" t="s">
        <v>110</v>
      </c>
      <c r="U298" s="221">
        <v>1.21E-2</v>
      </c>
      <c r="V298" s="221">
        <f>ROUND(E298*U298,2)</f>
        <v>0.15</v>
      </c>
      <c r="W298" s="221"/>
      <c r="X298" s="221" t="s">
        <v>128</v>
      </c>
      <c r="Y298" s="212"/>
      <c r="Z298" s="212"/>
      <c r="AA298" s="212"/>
      <c r="AB298" s="212"/>
      <c r="AC298" s="212"/>
      <c r="AD298" s="212"/>
      <c r="AE298" s="212"/>
      <c r="AF298" s="212"/>
      <c r="AG298" s="212" t="s">
        <v>129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19"/>
      <c r="B299" s="220"/>
      <c r="C299" s="252" t="s">
        <v>491</v>
      </c>
      <c r="D299" s="239"/>
      <c r="E299" s="239"/>
      <c r="F299" s="239"/>
      <c r="G299" s="239"/>
      <c r="H299" s="221"/>
      <c r="I299" s="221"/>
      <c r="J299" s="221"/>
      <c r="K299" s="221"/>
      <c r="L299" s="221"/>
      <c r="M299" s="221"/>
      <c r="N299" s="221"/>
      <c r="O299" s="221"/>
      <c r="P299" s="221"/>
      <c r="Q299" s="221"/>
      <c r="R299" s="221"/>
      <c r="S299" s="221"/>
      <c r="T299" s="221"/>
      <c r="U299" s="221"/>
      <c r="V299" s="221"/>
      <c r="W299" s="221"/>
      <c r="X299" s="221"/>
      <c r="Y299" s="212"/>
      <c r="Z299" s="212"/>
      <c r="AA299" s="212"/>
      <c r="AB299" s="212"/>
      <c r="AC299" s="212"/>
      <c r="AD299" s="212"/>
      <c r="AE299" s="212"/>
      <c r="AF299" s="212"/>
      <c r="AG299" s="212" t="s">
        <v>114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19"/>
      <c r="B300" s="220"/>
      <c r="C300" s="253" t="s">
        <v>384</v>
      </c>
      <c r="D300" s="222"/>
      <c r="E300" s="223">
        <v>12</v>
      </c>
      <c r="F300" s="221"/>
      <c r="G300" s="221"/>
      <c r="H300" s="221"/>
      <c r="I300" s="221"/>
      <c r="J300" s="221"/>
      <c r="K300" s="221"/>
      <c r="L300" s="221"/>
      <c r="M300" s="221"/>
      <c r="N300" s="221"/>
      <c r="O300" s="221"/>
      <c r="P300" s="221"/>
      <c r="Q300" s="221"/>
      <c r="R300" s="221"/>
      <c r="S300" s="221"/>
      <c r="T300" s="221"/>
      <c r="U300" s="221"/>
      <c r="V300" s="221"/>
      <c r="W300" s="221"/>
      <c r="X300" s="221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116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31">
        <v>149</v>
      </c>
      <c r="B301" s="232" t="s">
        <v>500</v>
      </c>
      <c r="C301" s="251" t="s">
        <v>501</v>
      </c>
      <c r="D301" s="233" t="s">
        <v>126</v>
      </c>
      <c r="E301" s="234">
        <v>12</v>
      </c>
      <c r="F301" s="235"/>
      <c r="G301" s="236">
        <f>ROUND(E301*F301,2)</f>
        <v>0</v>
      </c>
      <c r="H301" s="235"/>
      <c r="I301" s="236">
        <f>ROUND(E301*H301,2)</f>
        <v>0</v>
      </c>
      <c r="J301" s="235"/>
      <c r="K301" s="236">
        <f>ROUND(E301*J301,2)</f>
        <v>0</v>
      </c>
      <c r="L301" s="236">
        <v>21</v>
      </c>
      <c r="M301" s="236">
        <f>G301*(1+L301/100)</f>
        <v>0</v>
      </c>
      <c r="N301" s="236">
        <v>0</v>
      </c>
      <c r="O301" s="236">
        <f>ROUND(E301*N301,2)</f>
        <v>0</v>
      </c>
      <c r="P301" s="236">
        <v>0</v>
      </c>
      <c r="Q301" s="236">
        <f>ROUND(E301*P301,2)</f>
        <v>0</v>
      </c>
      <c r="R301" s="236" t="s">
        <v>490</v>
      </c>
      <c r="S301" s="236" t="s">
        <v>110</v>
      </c>
      <c r="T301" s="237" t="s">
        <v>110</v>
      </c>
      <c r="U301" s="221">
        <v>1.21E-2</v>
      </c>
      <c r="V301" s="221">
        <f>ROUND(E301*U301,2)</f>
        <v>0.15</v>
      </c>
      <c r="W301" s="221"/>
      <c r="X301" s="221" t="s">
        <v>128</v>
      </c>
      <c r="Y301" s="212"/>
      <c r="Z301" s="212"/>
      <c r="AA301" s="212"/>
      <c r="AB301" s="212"/>
      <c r="AC301" s="212"/>
      <c r="AD301" s="212"/>
      <c r="AE301" s="212"/>
      <c r="AF301" s="212"/>
      <c r="AG301" s="212" t="s">
        <v>129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">
      <c r="A302" s="219"/>
      <c r="B302" s="220"/>
      <c r="C302" s="252" t="s">
        <v>491</v>
      </c>
      <c r="D302" s="239"/>
      <c r="E302" s="239"/>
      <c r="F302" s="239"/>
      <c r="G302" s="239"/>
      <c r="H302" s="221"/>
      <c r="I302" s="221"/>
      <c r="J302" s="221"/>
      <c r="K302" s="221"/>
      <c r="L302" s="221"/>
      <c r="M302" s="221"/>
      <c r="N302" s="221"/>
      <c r="O302" s="221"/>
      <c r="P302" s="221"/>
      <c r="Q302" s="221"/>
      <c r="R302" s="221"/>
      <c r="S302" s="221"/>
      <c r="T302" s="221"/>
      <c r="U302" s="221"/>
      <c r="V302" s="221"/>
      <c r="W302" s="221"/>
      <c r="X302" s="221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114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19"/>
      <c r="B303" s="220"/>
      <c r="C303" s="253" t="s">
        <v>384</v>
      </c>
      <c r="D303" s="222"/>
      <c r="E303" s="223">
        <v>12</v>
      </c>
      <c r="F303" s="221"/>
      <c r="G303" s="221"/>
      <c r="H303" s="221"/>
      <c r="I303" s="221"/>
      <c r="J303" s="221"/>
      <c r="K303" s="221"/>
      <c r="L303" s="221"/>
      <c r="M303" s="221"/>
      <c r="N303" s="221"/>
      <c r="O303" s="221"/>
      <c r="P303" s="221"/>
      <c r="Q303" s="221"/>
      <c r="R303" s="221"/>
      <c r="S303" s="221"/>
      <c r="T303" s="221"/>
      <c r="U303" s="221"/>
      <c r="V303" s="221"/>
      <c r="W303" s="221"/>
      <c r="X303" s="221"/>
      <c r="Y303" s="212"/>
      <c r="Z303" s="212"/>
      <c r="AA303" s="212"/>
      <c r="AB303" s="212"/>
      <c r="AC303" s="212"/>
      <c r="AD303" s="212"/>
      <c r="AE303" s="212"/>
      <c r="AF303" s="212"/>
      <c r="AG303" s="212" t="s">
        <v>116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31">
        <v>150</v>
      </c>
      <c r="B304" s="232" t="s">
        <v>502</v>
      </c>
      <c r="C304" s="251" t="s">
        <v>503</v>
      </c>
      <c r="D304" s="233" t="s">
        <v>504</v>
      </c>
      <c r="E304" s="234">
        <v>40.75</v>
      </c>
      <c r="F304" s="235"/>
      <c r="G304" s="236">
        <f>ROUND(E304*F304,2)</f>
        <v>0</v>
      </c>
      <c r="H304" s="235"/>
      <c r="I304" s="236">
        <f>ROUND(E304*H304,2)</f>
        <v>0</v>
      </c>
      <c r="J304" s="235"/>
      <c r="K304" s="236">
        <f>ROUND(E304*J304,2)</f>
        <v>0</v>
      </c>
      <c r="L304" s="236">
        <v>21</v>
      </c>
      <c r="M304" s="236">
        <f>G304*(1+L304/100)</f>
        <v>0</v>
      </c>
      <c r="N304" s="236">
        <v>6.0000000000000002E-5</v>
      </c>
      <c r="O304" s="236">
        <f>ROUND(E304*N304,2)</f>
        <v>0</v>
      </c>
      <c r="P304" s="236">
        <v>0</v>
      </c>
      <c r="Q304" s="236">
        <f>ROUND(E304*P304,2)</f>
        <v>0</v>
      </c>
      <c r="R304" s="236" t="s">
        <v>490</v>
      </c>
      <c r="S304" s="236" t="s">
        <v>110</v>
      </c>
      <c r="T304" s="237" t="s">
        <v>110</v>
      </c>
      <c r="U304" s="221">
        <v>0.42599999999999999</v>
      </c>
      <c r="V304" s="221">
        <f>ROUND(E304*U304,2)</f>
        <v>17.36</v>
      </c>
      <c r="W304" s="221"/>
      <c r="X304" s="221" t="s">
        <v>128</v>
      </c>
      <c r="Y304" s="212"/>
      <c r="Z304" s="212"/>
      <c r="AA304" s="212"/>
      <c r="AB304" s="212"/>
      <c r="AC304" s="212"/>
      <c r="AD304" s="212"/>
      <c r="AE304" s="212"/>
      <c r="AF304" s="212"/>
      <c r="AG304" s="212" t="s">
        <v>129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">
      <c r="A305" s="219"/>
      <c r="B305" s="220"/>
      <c r="C305" s="253" t="s">
        <v>505</v>
      </c>
      <c r="D305" s="222"/>
      <c r="E305" s="223">
        <v>25.5</v>
      </c>
      <c r="F305" s="221"/>
      <c r="G305" s="221"/>
      <c r="H305" s="221"/>
      <c r="I305" s="221"/>
      <c r="J305" s="221"/>
      <c r="K305" s="221"/>
      <c r="L305" s="221"/>
      <c r="M305" s="221"/>
      <c r="N305" s="221"/>
      <c r="O305" s="221"/>
      <c r="P305" s="221"/>
      <c r="Q305" s="221"/>
      <c r="R305" s="221"/>
      <c r="S305" s="221"/>
      <c r="T305" s="221"/>
      <c r="U305" s="221"/>
      <c r="V305" s="221"/>
      <c r="W305" s="221"/>
      <c r="X305" s="221"/>
      <c r="Y305" s="212"/>
      <c r="Z305" s="212"/>
      <c r="AA305" s="212"/>
      <c r="AB305" s="212"/>
      <c r="AC305" s="212"/>
      <c r="AD305" s="212"/>
      <c r="AE305" s="212"/>
      <c r="AF305" s="212"/>
      <c r="AG305" s="212" t="s">
        <v>116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19"/>
      <c r="B306" s="220"/>
      <c r="C306" s="253" t="s">
        <v>506</v>
      </c>
      <c r="D306" s="222"/>
      <c r="E306" s="223">
        <v>15.25</v>
      </c>
      <c r="F306" s="221"/>
      <c r="G306" s="221"/>
      <c r="H306" s="221"/>
      <c r="I306" s="221"/>
      <c r="J306" s="221"/>
      <c r="K306" s="221"/>
      <c r="L306" s="221"/>
      <c r="M306" s="221"/>
      <c r="N306" s="221"/>
      <c r="O306" s="221"/>
      <c r="P306" s="221"/>
      <c r="Q306" s="221"/>
      <c r="R306" s="221"/>
      <c r="S306" s="221"/>
      <c r="T306" s="221"/>
      <c r="U306" s="221"/>
      <c r="V306" s="221"/>
      <c r="W306" s="221"/>
      <c r="X306" s="221"/>
      <c r="Y306" s="212"/>
      <c r="Z306" s="212"/>
      <c r="AA306" s="212"/>
      <c r="AB306" s="212"/>
      <c r="AC306" s="212"/>
      <c r="AD306" s="212"/>
      <c r="AE306" s="212"/>
      <c r="AF306" s="212"/>
      <c r="AG306" s="212" t="s">
        <v>116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31">
        <v>151</v>
      </c>
      <c r="B307" s="232" t="s">
        <v>507</v>
      </c>
      <c r="C307" s="251" t="s">
        <v>508</v>
      </c>
      <c r="D307" s="233" t="s">
        <v>504</v>
      </c>
      <c r="E307" s="234">
        <v>40.75</v>
      </c>
      <c r="F307" s="235"/>
      <c r="G307" s="236">
        <f>ROUND(E307*F307,2)</f>
        <v>0</v>
      </c>
      <c r="H307" s="235"/>
      <c r="I307" s="236">
        <f>ROUND(E307*H307,2)</f>
        <v>0</v>
      </c>
      <c r="J307" s="235"/>
      <c r="K307" s="236">
        <f>ROUND(E307*J307,2)</f>
        <v>0</v>
      </c>
      <c r="L307" s="236">
        <v>21</v>
      </c>
      <c r="M307" s="236">
        <f>G307*(1+L307/100)</f>
        <v>0</v>
      </c>
      <c r="N307" s="236">
        <v>1E-3</v>
      </c>
      <c r="O307" s="236">
        <f>ROUND(E307*N307,2)</f>
        <v>0.04</v>
      </c>
      <c r="P307" s="236">
        <v>0</v>
      </c>
      <c r="Q307" s="236">
        <f>ROUND(E307*P307,2)</f>
        <v>0</v>
      </c>
      <c r="R307" s="236" t="s">
        <v>344</v>
      </c>
      <c r="S307" s="236" t="s">
        <v>110</v>
      </c>
      <c r="T307" s="237" t="s">
        <v>110</v>
      </c>
      <c r="U307" s="221">
        <v>0</v>
      </c>
      <c r="V307" s="221">
        <f>ROUND(E307*U307,2)</f>
        <v>0</v>
      </c>
      <c r="W307" s="221"/>
      <c r="X307" s="221" t="s">
        <v>345</v>
      </c>
      <c r="Y307" s="212"/>
      <c r="Z307" s="212"/>
      <c r="AA307" s="212"/>
      <c r="AB307" s="212"/>
      <c r="AC307" s="212"/>
      <c r="AD307" s="212"/>
      <c r="AE307" s="212"/>
      <c r="AF307" s="212"/>
      <c r="AG307" s="212" t="s">
        <v>346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">
      <c r="A308" s="219"/>
      <c r="B308" s="220"/>
      <c r="C308" s="253" t="s">
        <v>509</v>
      </c>
      <c r="D308" s="222"/>
      <c r="E308" s="223">
        <v>40.75</v>
      </c>
      <c r="F308" s="221"/>
      <c r="G308" s="221"/>
      <c r="H308" s="221"/>
      <c r="I308" s="221"/>
      <c r="J308" s="221"/>
      <c r="K308" s="221"/>
      <c r="L308" s="221"/>
      <c r="M308" s="221"/>
      <c r="N308" s="221"/>
      <c r="O308" s="221"/>
      <c r="P308" s="221"/>
      <c r="Q308" s="221"/>
      <c r="R308" s="221"/>
      <c r="S308" s="221"/>
      <c r="T308" s="221"/>
      <c r="U308" s="221"/>
      <c r="V308" s="221"/>
      <c r="W308" s="221"/>
      <c r="X308" s="221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116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31">
        <v>152</v>
      </c>
      <c r="B309" s="232" t="s">
        <v>510</v>
      </c>
      <c r="C309" s="251" t="s">
        <v>511</v>
      </c>
      <c r="D309" s="233" t="s">
        <v>137</v>
      </c>
      <c r="E309" s="234">
        <v>4.3200000000000002E-2</v>
      </c>
      <c r="F309" s="235"/>
      <c r="G309" s="236">
        <f>ROUND(E309*F309,2)</f>
        <v>0</v>
      </c>
      <c r="H309" s="235"/>
      <c r="I309" s="236">
        <f>ROUND(E309*H309,2)</f>
        <v>0</v>
      </c>
      <c r="J309" s="235"/>
      <c r="K309" s="236">
        <f>ROUND(E309*J309,2)</f>
        <v>0</v>
      </c>
      <c r="L309" s="236">
        <v>21</v>
      </c>
      <c r="M309" s="236">
        <f>G309*(1+L309/100)</f>
        <v>0</v>
      </c>
      <c r="N309" s="236">
        <v>0</v>
      </c>
      <c r="O309" s="236">
        <f>ROUND(E309*N309,2)</f>
        <v>0</v>
      </c>
      <c r="P309" s="236">
        <v>0</v>
      </c>
      <c r="Q309" s="236">
        <f>ROUND(E309*P309,2)</f>
        <v>0</v>
      </c>
      <c r="R309" s="236" t="s">
        <v>490</v>
      </c>
      <c r="S309" s="236" t="s">
        <v>110</v>
      </c>
      <c r="T309" s="237" t="s">
        <v>110</v>
      </c>
      <c r="U309" s="221">
        <v>3.327</v>
      </c>
      <c r="V309" s="221">
        <f>ROUND(E309*U309,2)</f>
        <v>0.14000000000000001</v>
      </c>
      <c r="W309" s="221"/>
      <c r="X309" s="221" t="s">
        <v>144</v>
      </c>
      <c r="Y309" s="212"/>
      <c r="Z309" s="212"/>
      <c r="AA309" s="212"/>
      <c r="AB309" s="212"/>
      <c r="AC309" s="212"/>
      <c r="AD309" s="212"/>
      <c r="AE309" s="212"/>
      <c r="AF309" s="212"/>
      <c r="AG309" s="212" t="s">
        <v>145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19"/>
      <c r="B310" s="220"/>
      <c r="C310" s="252" t="s">
        <v>512</v>
      </c>
      <c r="D310" s="239"/>
      <c r="E310" s="239"/>
      <c r="F310" s="239"/>
      <c r="G310" s="239"/>
      <c r="H310" s="221"/>
      <c r="I310" s="221"/>
      <c r="J310" s="221"/>
      <c r="K310" s="221"/>
      <c r="L310" s="221"/>
      <c r="M310" s="221"/>
      <c r="N310" s="221"/>
      <c r="O310" s="221"/>
      <c r="P310" s="221"/>
      <c r="Q310" s="221"/>
      <c r="R310" s="221"/>
      <c r="S310" s="221"/>
      <c r="T310" s="221"/>
      <c r="U310" s="221"/>
      <c r="V310" s="221"/>
      <c r="W310" s="221"/>
      <c r="X310" s="221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114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x14ac:dyDescent="0.2">
      <c r="A311" s="3"/>
      <c r="B311" s="4"/>
      <c r="C311" s="257"/>
      <c r="D311" s="6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AE311">
        <v>15</v>
      </c>
      <c r="AF311">
        <v>21</v>
      </c>
      <c r="AG311" t="s">
        <v>91</v>
      </c>
    </row>
    <row r="312" spans="1:60" x14ac:dyDescent="0.2">
      <c r="A312" s="215"/>
      <c r="B312" s="216" t="s">
        <v>29</v>
      </c>
      <c r="C312" s="258"/>
      <c r="D312" s="217"/>
      <c r="E312" s="218"/>
      <c r="F312" s="218"/>
      <c r="G312" s="249">
        <f>G8+G15+G26+G69+G101+G108+G175+G251+G281+G287</f>
        <v>0</v>
      </c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AE312">
        <f>SUMIF(L7:L310,AE311,G7:G310)</f>
        <v>0</v>
      </c>
      <c r="AF312">
        <f>SUMIF(L7:L310,AF311,G7:G310)</f>
        <v>0</v>
      </c>
      <c r="AG312" t="s">
        <v>513</v>
      </c>
    </row>
    <row r="313" spans="1:60" x14ac:dyDescent="0.2">
      <c r="C313" s="259"/>
      <c r="D313" s="10"/>
      <c r="AG313" t="s">
        <v>514</v>
      </c>
    </row>
    <row r="314" spans="1:60" x14ac:dyDescent="0.2">
      <c r="D314" s="10"/>
    </row>
    <row r="315" spans="1:60" x14ac:dyDescent="0.2">
      <c r="D315" s="10"/>
    </row>
    <row r="316" spans="1:60" x14ac:dyDescent="0.2">
      <c r="D316" s="10"/>
    </row>
    <row r="317" spans="1:60" x14ac:dyDescent="0.2">
      <c r="D317" s="10"/>
    </row>
    <row r="318" spans="1:60" x14ac:dyDescent="0.2">
      <c r="D318" s="10"/>
    </row>
    <row r="319" spans="1:60" x14ac:dyDescent="0.2">
      <c r="D319" s="10"/>
    </row>
    <row r="320" spans="1:60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Z3XeXleGiFbT9DAzPwtg+OIPR9V84CJ/zbF3Q8w9q2sKYGKf7l+D3aC6R8R1D2F7kI1IMUGqu/F+O0NKBUTXA==" saltValue="YhqWJTD+eOjNCIPo3gPWLQ==" spinCount="100000" sheet="1"/>
  <mergeCells count="100">
    <mergeCell ref="C295:G295"/>
    <mergeCell ref="C299:G299"/>
    <mergeCell ref="C302:G302"/>
    <mergeCell ref="C310:G310"/>
    <mergeCell ref="C257:G257"/>
    <mergeCell ref="C280:G280"/>
    <mergeCell ref="C283:G283"/>
    <mergeCell ref="C286:G286"/>
    <mergeCell ref="C289:G289"/>
    <mergeCell ref="C291:G291"/>
    <mergeCell ref="C235:G235"/>
    <mergeCell ref="C240:G240"/>
    <mergeCell ref="C243:G243"/>
    <mergeCell ref="C245:G245"/>
    <mergeCell ref="C247:G247"/>
    <mergeCell ref="C250:G250"/>
    <mergeCell ref="C218:G218"/>
    <mergeCell ref="C220:G220"/>
    <mergeCell ref="C222:G222"/>
    <mergeCell ref="C225:G225"/>
    <mergeCell ref="C228:G228"/>
    <mergeCell ref="C231:G231"/>
    <mergeCell ref="C207:G207"/>
    <mergeCell ref="C208:G208"/>
    <mergeCell ref="C211:G211"/>
    <mergeCell ref="C212:G212"/>
    <mergeCell ref="C213:G213"/>
    <mergeCell ref="C216:G216"/>
    <mergeCell ref="C195:G195"/>
    <mergeCell ref="C196:G196"/>
    <mergeCell ref="C200:G200"/>
    <mergeCell ref="C201:G201"/>
    <mergeCell ref="C202:G202"/>
    <mergeCell ref="C206:G206"/>
    <mergeCell ref="C177:G177"/>
    <mergeCell ref="C179:G179"/>
    <mergeCell ref="C181:G181"/>
    <mergeCell ref="C191:G191"/>
    <mergeCell ref="C192:G192"/>
    <mergeCell ref="C194:G194"/>
    <mergeCell ref="C153:G153"/>
    <mergeCell ref="C154:G154"/>
    <mergeCell ref="C156:G156"/>
    <mergeCell ref="C158:G158"/>
    <mergeCell ref="C160:G160"/>
    <mergeCell ref="C174:G174"/>
    <mergeCell ref="C144:G144"/>
    <mergeCell ref="C145:G145"/>
    <mergeCell ref="C147:G147"/>
    <mergeCell ref="C148:G148"/>
    <mergeCell ref="C150:G150"/>
    <mergeCell ref="C151:G151"/>
    <mergeCell ref="C136:G136"/>
    <mergeCell ref="C137:G137"/>
    <mergeCell ref="C139:G139"/>
    <mergeCell ref="C140:G140"/>
    <mergeCell ref="C141:G141"/>
    <mergeCell ref="C143:G143"/>
    <mergeCell ref="C128:G128"/>
    <mergeCell ref="C129:G129"/>
    <mergeCell ref="C131:G131"/>
    <mergeCell ref="C132:G132"/>
    <mergeCell ref="C133:G133"/>
    <mergeCell ref="C135:G135"/>
    <mergeCell ref="C119:G119"/>
    <mergeCell ref="C121:G121"/>
    <mergeCell ref="C122:G122"/>
    <mergeCell ref="C124:G124"/>
    <mergeCell ref="C125:G125"/>
    <mergeCell ref="C127:G127"/>
    <mergeCell ref="C107:G107"/>
    <mergeCell ref="C110:G110"/>
    <mergeCell ref="C112:G112"/>
    <mergeCell ref="C114:G114"/>
    <mergeCell ref="C116:G116"/>
    <mergeCell ref="C118:G118"/>
    <mergeCell ref="C75:G75"/>
    <mergeCell ref="C87:G87"/>
    <mergeCell ref="C94:G94"/>
    <mergeCell ref="C96:G96"/>
    <mergeCell ref="C103:G103"/>
    <mergeCell ref="C105:G105"/>
    <mergeCell ref="C60:G60"/>
    <mergeCell ref="C61:G61"/>
    <mergeCell ref="C64:G64"/>
    <mergeCell ref="C68:G68"/>
    <mergeCell ref="C71:G71"/>
    <mergeCell ref="C73:G73"/>
    <mergeCell ref="C17:G17"/>
    <mergeCell ref="C19:G19"/>
    <mergeCell ref="C22:G22"/>
    <mergeCell ref="C25:G25"/>
    <mergeCell ref="C53:G53"/>
    <mergeCell ref="C57:G57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2021-10-05T10:40:07Z</dcterms:modified>
</cp:coreProperties>
</file>